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S PÚBLICAS\TRANSPARENCIA\ANUAL 2019\"/>
    </mc:Choice>
  </mc:AlternateContent>
  <bookViews>
    <workbookView xWindow="0" yWindow="0" windowWidth="19200" windowHeight="1099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G101" i="59" l="1"/>
  <c r="F101" i="59"/>
  <c r="D114" i="59"/>
  <c r="D113" i="59"/>
  <c r="D112" i="59"/>
  <c r="D110" i="59"/>
  <c r="D109" i="59"/>
  <c r="D108" i="59"/>
  <c r="D107" i="59"/>
  <c r="D106" i="59"/>
  <c r="D105" i="59"/>
  <c r="G104" i="59"/>
  <c r="F103" i="59"/>
  <c r="G102" i="59"/>
  <c r="C209" i="60"/>
  <c r="C207" i="60"/>
  <c r="D15" i="62"/>
  <c r="C15" i="62"/>
  <c r="C39" i="59"/>
  <c r="C30" i="59"/>
  <c r="C9" i="60"/>
  <c r="C79" i="62"/>
  <c r="C78" i="62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/>
  <c r="C58" i="60"/>
  <c r="D46" i="62"/>
  <c r="C46" i="62"/>
  <c r="C73" i="60"/>
  <c r="C137" i="59"/>
  <c r="C125" i="59"/>
  <c r="C118" i="59"/>
  <c r="G111" i="59"/>
  <c r="F111" i="59"/>
  <c r="E111" i="59"/>
  <c r="D111" i="59"/>
  <c r="C11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/>
  <c r="C7" i="64"/>
  <c r="C15" i="63"/>
  <c r="C7" i="63"/>
  <c r="C39" i="64"/>
  <c r="C20" i="63"/>
  <c r="H3" i="65"/>
  <c r="H2" i="65"/>
  <c r="H1" i="65"/>
  <c r="E3" i="60"/>
  <c r="E2" i="60"/>
  <c r="H3" i="59"/>
  <c r="H2" i="59"/>
  <c r="E3" i="62"/>
  <c r="E2" i="62"/>
  <c r="E3" i="61"/>
  <c r="E2" i="61"/>
  <c r="E14" i="59"/>
  <c r="F14" i="59"/>
  <c r="G14" i="59"/>
  <c r="D216" i="60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<sst xmlns="http://schemas.openxmlformats.org/spreadsheetml/2006/main" count="943" uniqueCount="667">
  <si>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</si>
  <si>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</si>
  <si>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</si>
  <si>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</si>
  <si>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</si>
  <si>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</si>
  <si>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</si>
  <si>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</si>
  <si>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</si>
  <si>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</si>
  <si>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</si>
  <si>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</si>
  <si>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</si>
  <si>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</si>
  <si>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</si>
  <si>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</si>
  <si>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</si>
  <si>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</si>
  <si>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</si>
  <si>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</si>
  <si>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</si>
  <si>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</si>
  <si>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</si>
  <si>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</si>
  <si>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</si>
  <si>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</si>
  <si>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</si>
  <si>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</si>
  <si>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</si>
  <si>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</si>
  <si>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</si>
  <si>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</si>
  <si>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</si>
  <si>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</si>
  <si>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</si>
  <si>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</si>
  <si>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</si>
  <si>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</si>
  <si>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</si>
  <si>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</si>
  <si>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</si>
  <si>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</si>
  <si>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</si>
  <si>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</si>
  <si>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</si>
  <si>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</si>
  <si>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</si>
  <si>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</si>
  <si>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</si>
  <si>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</si>
  <si>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</si>
  <si>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</si>
  <si>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</si>
  <si>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</si>
  <si>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</si>
  <si>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</si>
  <si>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</si>
  <si>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</si>
  <si>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</si>
  <si>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</si>
  <si>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</si>
  <si>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</si>
  <si>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</si>
  <si>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</si>
  <si>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</si>
  <si>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</si>
  <si>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</si>
  <si>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</si>
  <si>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</si>
  <si>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</si>
  <si>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</si>
  <si>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</si>
  <si>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</si>
  <si>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</si>
  <si>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</si>
  <si>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</si>
  <si>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</si>
  <si>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</si>
  <si>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</si>
  <si>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</si>
  <si>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</si>
  <si>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</si>
  <si>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</si>
  <si>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</si>
  <si>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</si>
  <si>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</si>
  <si>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</si>
  <si>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</si>
  <si>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</si>
  <si>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</si>
  <si>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</si>
  <si>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</si>
  <si>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</si>
  <si>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</si>
  <si>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</si>
  <si>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</si>
  <si>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</si>
  <si>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</si>
  <si>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</si>
  <si>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</si>
  <si>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</si>
  <si>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</si>
  <si>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</si>
  <si>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</si>
  <si>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</si>
  <si>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</si>
  <si>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</si>
  <si>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</si>
  <si>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</si>
  <si>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</si>
  <si>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</si>
  <si>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</si>
  <si>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</si>
  <si>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</si>
  <si>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</si>
  <si>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</si>
  <si>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</si>
  <si>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</si>
  <si>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</si>
  <si>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</si>
  <si>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</si>
  <si>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</si>
  <si>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</si>
  <si>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</si>
  <si>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</si>
  <si>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</si>
  <si>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</si>
  <si>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</si>
  <si>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</si>
  <si>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</si>
  <si>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</si>
  <si>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</si>
  <si>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</si>
  <si>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</si>
  <si>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</si>
  <si>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</si>
  <si>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</si>
  <si>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</si>
  <si>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</si>
  <si>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</si>
  <si>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</si>
  <si>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</si>
  <si>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</si>
  <si>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</si>
  <si>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</si>
  <si>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</si>
  <si>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</si>
  <si>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</si>
  <si>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</si>
  <si>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</si>
  <si>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</si>
  <si>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</si>
  <si>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</si>
  <si>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</si>
  <si>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</si>
  <si>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</si>
  <si>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</si>
  <si>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</si>
  <si>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</si>
  <si>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</si>
  <si>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</si>
  <si>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</si>
  <si>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</si>
  <si>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</si>
  <si>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</si>
  <si>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</si>
  <si>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</si>
  <si>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</si>
  <si>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</si>
  <si>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</si>
  <si>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</si>
  <si>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</si>
  <si>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</si>
  <si>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</si>
  <si>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</si>
  <si>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</si>
  <si>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</si>
  <si>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</si>
  <si>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</si>
  <si>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</si>
  <si>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</si>
  <si>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</si>
  <si>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</si>
  <si>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</si>
  <si>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</si>
  <si>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</si>
  <si>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</si>
  <si>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</si>
  <si>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</si>
  <si>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</si>
  <si>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</si>
  <si>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</si>
  <si>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</si>
  <si>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</si>
  <si>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</si>
  <si>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</si>
  <si>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</si>
  <si>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</si>
  <si>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</si>
  <si>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</si>
  <si>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</si>
  <si>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</si>
  <si>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</si>
  <si>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</si>
  <si>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</si>
  <si>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</si>
  <si>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</si>
  <si>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</si>
  <si>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</si>
  <si>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</si>
  <si>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</si>
  <si>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</si>
  <si>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</si>
  <si>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</si>
  <si>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</si>
  <si>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</si>
  <si>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</si>
  <si>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</si>
  <si>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</si>
  <si>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</si>
  <si>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</si>
  <si>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</si>
  <si>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</si>
  <si>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</si>
  <si>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</si>
  <si>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</si>
  <si>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</si>
  <si>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</si>
  <si>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</si>
  <si>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</si>
  <si>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</si>
  <si>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</si>
  <si>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</si>
  <si>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</si>
  <si>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</si>
  <si>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</si>
  <si>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</si>
  <si>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</si>
  <si>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</si>
  <si>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</si>
  <si>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</si>
  <si>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</si>
  <si>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</si>
  <si>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</si>
  <si>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</si>
  <si>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</si>
  <si>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</si>
  <si>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</si>
  <si>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</si>
  <si>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</si>
  <si>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</si>
  <si>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</si>
  <si>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</si>
  <si>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</si>
  <si>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</si>
  <si>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</si>
  <si>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</si>
  <si>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</si>
  <si>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</si>
  <si>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</si>
  <si>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</si>
  <si>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</si>
  <si>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</si>
  <si>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</si>
  <si>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</si>
  <si>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</si>
  <si>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</si>
  <si>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</si>
  <si>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</si>
  <si>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</si>
  <si>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</si>
  <si>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</si>
  <si>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</si>
  <si>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</si>
  <si>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</si>
  <si>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</si>
  <si>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</si>
  <si>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</si>
  <si>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</si>
  <si>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</si>
  <si>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</si>
  <si>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</si>
  <si>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</si>
  <si>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</si>
  <si>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</si>
  <si>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</si>
  <si>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</si>
  <si>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</si>
  <si>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</si>
  <si>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</si>
  <si>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</si>
  <si>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</si>
  <si>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</si>
  <si>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</si>
  <si>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</si>
  <si>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</si>
  <si>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</si>
  <si>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</si>
  <si>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</si>
  <si>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</si>
  <si>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</si>
  <si>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</si>
  <si>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</si>
  <si>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</si>
  <si>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</si>
  <si>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</si>
  <si>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</si>
  <si>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</si>
  <si>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</si>
  <si>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</si>
  <si>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</si>
  <si>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</si>
  <si>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</si>
  <si>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</si>
  <si>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</si>
  <si>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</si>
  <si>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</si>
  <si>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</si>
  <si>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</si>
  <si>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</si>
  <si>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</si>
  <si>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</si>
  <si>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</si>
  <si>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</si>
  <si>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</si>
  <si>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</si>
  <si>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</si>
  <si>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</si>
  <si>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</si>
  <si>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</si>
  <si>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</si>
  <si>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</si>
  <si>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</si>
  <si>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</si>
  <si>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</si>
  <si>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</si>
  <si>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</si>
  <si>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</si>
  <si>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</si>
  <si>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</si>
  <si>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</si>
  <si>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</si>
  <si>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</si>
  <si>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</si>
  <si>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</si>
  <si>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</si>
  <si>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</si>
  <si>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</si>
  <si>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</si>
  <si>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</si>
  <si>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</si>
  <si>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</si>
  <si>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</si>
  <si>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</si>
  <si>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</si>
  <si>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</si>
  <si>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</si>
  <si>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</si>
  <si>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</si>
  <si>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</si>
  <si>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</si>
  <si>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</si>
  <si>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</si>
  <si>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</si>
  <si>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</si>
  <si>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</si>
  <si>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</si>
  <si>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</si>
  <si>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</si>
  <si>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</si>
  <si>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</si>
  <si>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</si>
  <si>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</si>
  <si>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</si>
  <si>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</si>
  <si>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</si>
  <si>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</si>
  <si>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</si>
  <si>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</si>
  <si>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</si>
  <si>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</si>
  <si>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</si>
  <si>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</si>
  <si>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</si>
  <si>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</si>
  <si>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</si>
  <si>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</si>
  <si>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</si>
  <si>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</si>
  <si>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</si>
  <si>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</si>
  <si>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</si>
  <si>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</si>
  <si>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</si>
  <si>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</si>
  <si>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</si>
  <si>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</si>
  <si>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</si>
  <si>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</si>
  <si>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</si>
  <si>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</si>
  <si>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</si>
  <si>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</si>
  <si>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</si>
  <si>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</si>
  <si>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</si>
  <si>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</si>
  <si>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</si>
  <si>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</si>
  <si>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</si>
  <si>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</si>
  <si>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</si>
  <si>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</si>
  <si>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</si>
  <si>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</si>
  <si>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</si>
  <si>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</si>
  <si>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</si>
  <si>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</si>
  <si>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</si>
  <si>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</si>
  <si>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</si>
  <si>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</si>
  <si>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</si>
  <si>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</si>
  <si>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</si>
  <si>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</si>
  <si>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</si>
  <si>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</si>
  <si>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</si>
  <si>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</si>
  <si>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</si>
  <si>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</si>
  <si>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</si>
  <si>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</si>
  <si>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</si>
  <si>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</si>
  <si>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</si>
  <si>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</si>
  <si>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</si>
  <si>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</si>
  <si>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</si>
  <si>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</si>
  <si>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</si>
  <si>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</si>
  <si>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</si>
  <si>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</si>
  <si>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</si>
  <si>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</si>
  <si>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</si>
  <si>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</si>
  <si>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</si>
  <si>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</si>
  <si>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</si>
  <si>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</si>
  <si>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</si>
  <si>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</si>
  <si>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</si>
  <si>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</si>
  <si>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</si>
  <si>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</si>
  <si>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</si>
  <si>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</si>
  <si>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</si>
  <si>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</si>
  <si>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</si>
  <si>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</si>
  <si>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</si>
  <si>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</si>
  <si>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</si>
  <si>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</si>
  <si>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</si>
  <si>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</si>
  <si>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</si>
  <si>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</si>
  <si>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</si>
  <si>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</si>
  <si>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</si>
  <si>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</si>
  <si>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</si>
  <si>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</si>
  <si>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</si>
  <si>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</si>
  <si>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</si>
  <si>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</si>
  <si>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</si>
  <si>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</si>
  <si>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</si>
  <si>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</si>
  <si>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</si>
  <si>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</si>
  <si>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</si>
  <si>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</si>
  <si>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</si>
  <si>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</si>
  <si>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</si>
  <si>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</si>
  <si>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</si>
  <si>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</si>
  <si>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</si>
  <si>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</si>
  <si>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</si>
  <si>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</si>
  <si>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</si>
  <si>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</si>
  <si>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</si>
  <si>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</si>
  <si>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</si>
  <si>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</si>
  <si>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</si>
  <si>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</si>
  <si>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</si>
  <si>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</si>
  <si>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</si>
  <si>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</si>
  <si>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</si>
  <si>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</si>
  <si>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</si>
  <si>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</si>
  <si>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</si>
  <si>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</si>
  <si>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</si>
  <si>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</si>
  <si>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</si>
  <si>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</si>
  <si>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</si>
  <si>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</si>
  <si>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</si>
  <si>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</si>
  <si>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</si>
  <si>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</si>
  <si>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</si>
  <si>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</si>
  <si>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</si>
  <si>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</si>
  <si>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</si>
  <si>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</si>
  <si>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</si>
  <si>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</si>
  <si>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</si>
  <si>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</si>
  <si>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</si>
  <si>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</si>
  <si>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</si>
  <si>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</si>
  <si>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</si>
  <si>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</si>
  <si>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</si>
  <si>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</si>
  <si>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</si>
  <si>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</si>
  <si>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</si>
  <si>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</si>
  <si>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</si>
  <si>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</si>
  <si>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</si>
  <si>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</si>
  <si>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</si>
  <si>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</si>
  <si>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</si>
  <si>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</si>
  <si>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</si>
  <si>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</si>
  <si>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</si>
  <si>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</si>
  <si>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</si>
  <si>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</si>
  <si>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</si>
  <si>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</si>
  <si>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</si>
  <si>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</si>
  <si>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</si>
  <si>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</si>
  <si>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</si>
  <si>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</si>
  <si>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</si>
  <si>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</si>
  <si>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</si>
  <si>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</si>
  <si>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</si>
  <si>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</si>
  <si>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</si>
  <si>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</si>
  <si>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</si>
  <si>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</si>
  <si>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</si>
  <si>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</si>
  <si>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</si>
  <si>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</si>
  <si>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</si>
  <si>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</si>
  <si>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</si>
  <si>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</si>
  <si>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</si>
  <si>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</si>
  <si>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</si>
  <si>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</si>
  <si>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</si>
  <si>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</si>
  <si>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</si>
  <si>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</si>
  <si>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</si>
  <si>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</si>
  <si>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</si>
  <si>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</si>
  <si>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</si>
  <si>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</si>
  <si>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</si>
  <si>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</si>
  <si>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</si>
  <si>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</si>
  <si>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</si>
  <si>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</si>
  <si>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</si>
  <si>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</si>
  <si>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</si>
  <si>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</si>
  <si>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</si>
  <si>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</si>
  <si>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</si>
  <si>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</si>
  <si>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</si>
  <si>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</si>
  <si>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</si>
  <si>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</si>
  <si>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</si>
  <si>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</si>
  <si>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</si>
  <si>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</si>
  <si>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</si>
  <si>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</si>
  <si>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</si>
  <si>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</si>
  <si>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</si>
  <si>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</si>
  <si>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</si>
  <si>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</si>
  <si>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</si>
  <si>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</si>
  <si>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</si>
  <si>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</si>
  <si>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</si>
  <si>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</si>
  <si>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</si>
  <si>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</si>
  <si>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</si>
  <si>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</si>
  <si>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</si>
  <si>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</si>
  <si>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</si>
  <si>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</si>
  <si>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</si>
  <si>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JUNTA MUNICIPAL DE AGUA POTABLE Y ALCANTARILLADO DE ACAMBARO, GTO.</t>
  </si>
  <si>
    <t>Correspondiente del 1 de Enero al AL 31 DE DICIEMBRE DEL 2019</t>
  </si>
  <si>
    <t>“Bajo protesta de decir verdad declaramos que los Estados Financieros y sus notas, son razonablemente correctos y son responsabilidad del emisor”.</t>
  </si>
  <si>
    <t>Mesa de Dinero</t>
  </si>
  <si>
    <t>A cargo del Deparatamento Jurídico</t>
  </si>
  <si>
    <t>FONDO FIJO PARA LAS CAJERAS Y CAJA CHICA</t>
  </si>
  <si>
    <t>Depreciación Anual</t>
  </si>
  <si>
    <t>Amortización Anual</t>
  </si>
  <si>
    <t>El trabajador abandono el trabajo sin avisar,se realizará el pago en cuanto el Trabajador se presente.</t>
  </si>
  <si>
    <t>Saldo pendiente 2014 a cargo del depto. Jurídico y 2017 y pasivos que se cancelarán en el siguiente trimestre</t>
  </si>
  <si>
    <t>Se realiza la cancerlación al mes siguiente (Entero de Impuesos) e IVA Acreditable.</t>
  </si>
  <si>
    <t xml:space="preserve">Anticipo de Usuarios, saldos de años anteriores. </t>
  </si>
  <si>
    <t>Se realiza el Pago de Energía Electrica de 22 Pozos, así como de las oficinas, la Planta Tratadora y el Almacen.</t>
  </si>
  <si>
    <t>Este porcentaje siempre va a reflejar mas  del 10% del gasto total del ejercicio debido a que es la principal cuenta para la operación de la demanda que tiene en el organismo operador.</t>
  </si>
  <si>
    <t xml:space="preserve">MUNICIPALES, ESTATALES Y PROPIOS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</si>
</sst>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b/>
      <sz val="8"/>
      <color rgb="FF2B956F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sz val="8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6">
    <xf numFmtId="0" fontId="0" fillId="0" borderId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07">
    <xf numFmtId="0" fontId="0" fillId="0" borderId="0" xfId="0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0" xfId="0" applyFont="1" applyFill="1"/>
    <xf numFmtId="0" fontId="14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14" fillId="0" borderId="0" xfId="0" applyFont="1" applyFill="1" applyBorder="1"/>
    <xf numFmtId="0" fontId="2" fillId="0" borderId="0" xfId="5" applyFont="1" applyFill="1" applyBorder="1"/>
    <xf numFmtId="0" fontId="3" fillId="0" borderId="0" xfId="5" applyFont="1" applyFill="1" applyBorder="1"/>
    <xf numFmtId="0" fontId="3" fillId="0" borderId="0" xfId="5" applyFont="1" applyFill="1" applyBorder="1" applyAlignment="1">
      <alignment horizontal="left" wrapText="1"/>
    </xf>
    <xf numFmtId="0" fontId="3" fillId="0" borderId="0" xfId="5" applyFont="1" applyFill="1" applyBorder="1" applyAlignment="1">
      <alignment horizontal="left"/>
    </xf>
    <xf numFmtId="0" fontId="2" fillId="0" borderId="0" xfId="5" applyFont="1" applyFill="1" applyBorder="1" applyAlignment="1">
      <alignment horizontal="left" wrapText="1"/>
    </xf>
    <xf numFmtId="0" fontId="3" fillId="0" borderId="0" xfId="5" applyFont="1" applyFill="1"/>
    <xf numFmtId="0" fontId="12" fillId="0" borderId="22" xfId="5" applyFont="1" applyFill="1" applyBorder="1" applyAlignment="1">
      <alignment horizontal="center" vertical="center" wrapText="1"/>
    </xf>
    <xf numFmtId="0" fontId="12" fillId="0" borderId="23" xfId="5" applyFont="1" applyFill="1" applyBorder="1" applyAlignment="1">
      <alignment horizontal="center" vertical="center" wrapText="1"/>
    </xf>
    <xf numFmtId="0" fontId="14" fillId="0" borderId="1" xfId="11" quotePrefix="1" applyFont="1" applyFill="1" applyBorder="1"/>
    <xf numFmtId="0" fontId="14" fillId="0" borderId="1" xfId="11" applyFont="1" applyFill="1" applyBorder="1"/>
    <xf numFmtId="0" fontId="12" fillId="0" borderId="24" xfId="5" applyFont="1" applyFill="1" applyBorder="1" applyAlignment="1">
      <alignment horizontal="center" vertical="center" wrapText="1"/>
    </xf>
    <xf numFmtId="0" fontId="14" fillId="0" borderId="2" xfId="11" applyFont="1" applyFill="1" applyBorder="1"/>
    <xf numFmtId="0" fontId="12" fillId="0" borderId="25" xfId="5" applyFont="1" applyFill="1" applyBorder="1" applyAlignment="1">
      <alignment horizontal="center" vertical="center" wrapText="1"/>
    </xf>
    <xf numFmtId="0" fontId="14" fillId="0" borderId="23" xfId="11" applyFont="1" applyFill="1" applyBorder="1"/>
    <xf numFmtId="0" fontId="12" fillId="0" borderId="26" xfId="5" applyFont="1" applyFill="1" applyBorder="1" applyAlignment="1">
      <alignment horizontal="left" vertical="center" wrapText="1"/>
    </xf>
    <xf numFmtId="4" fontId="12" fillId="0" borderId="26" xfId="5" applyNumberFormat="1" applyFont="1" applyFill="1" applyBorder="1" applyAlignment="1">
      <alignment horizontal="right" wrapText="1"/>
    </xf>
    <xf numFmtId="0" fontId="12" fillId="0" borderId="0" xfId="5" applyFont="1" applyFill="1" applyBorder="1" applyAlignment="1">
      <alignment horizontal="left" vertical="center" wrapText="1"/>
    </xf>
    <xf numFmtId="4" fontId="12" fillId="0" borderId="0" xfId="5" applyNumberFormat="1" applyFont="1" applyFill="1" applyBorder="1" applyAlignment="1">
      <alignment horizontal="right" wrapText="1"/>
    </xf>
    <xf numFmtId="0" fontId="3" fillId="0" borderId="0" xfId="5" applyFont="1" applyFill="1" applyBorder="1" applyAlignment="1">
      <alignment horizontal="left" vertical="top"/>
    </xf>
    <xf numFmtId="0" fontId="3" fillId="0" borderId="0" xfId="5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14" fillId="0" borderId="0" xfId="0" applyFont="1" applyAlignment="1"/>
    <xf numFmtId="0" fontId="14" fillId="0" borderId="0" xfId="0" applyFont="1"/>
    <xf numFmtId="0" fontId="14" fillId="0" borderId="0" xfId="0" applyFont="1"/>
    <xf numFmtId="0" fontId="2" fillId="0" borderId="0" xfId="5" applyFont="1" applyBorder="1" applyAlignment="1">
      <alignment vertical="top"/>
    </xf>
    <xf numFmtId="0" fontId="3" fillId="0" borderId="0" xfId="5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indent="1"/>
      <protection locked="0"/>
    </xf>
    <xf numFmtId="0" fontId="3" fillId="0" borderId="6" xfId="0" applyFont="1" applyFill="1" applyBorder="1" applyProtection="1"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5" fillId="2" borderId="1" xfId="5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23" xfId="5" applyFont="1" applyFill="1" applyBorder="1" applyAlignment="1">
      <alignment horizontal="center" vertical="center" wrapText="1"/>
    </xf>
    <xf numFmtId="0" fontId="15" fillId="2" borderId="0" xfId="5" applyFont="1" applyFill="1" applyBorder="1" applyAlignment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4" borderId="0" xfId="5" applyFont="1" applyFill="1" applyBorder="1" applyAlignment="1">
      <alignment horizontal="center" vertical="center" wrapText="1"/>
    </xf>
    <xf numFmtId="0" fontId="1" fillId="0" borderId="0" xfId="5" applyFont="1" applyBorder="1" applyAlignment="1">
      <alignment horizontal="left" vertical="top" wrapText="1" indent="1"/>
    </xf>
    <xf numFmtId="0" fontId="1" fillId="0" borderId="0" xfId="5" applyFont="1" applyFill="1" applyBorder="1" applyAlignment="1">
      <alignment horizontal="left" vertical="top" wrapText="1" indent="1"/>
    </xf>
    <xf numFmtId="0" fontId="12" fillId="4" borderId="0" xfId="0" applyFont="1" applyFill="1" applyBorder="1" applyAlignment="1">
      <alignment horizontal="center" vertical="center"/>
    </xf>
    <xf numFmtId="0" fontId="1" fillId="0" borderId="0" xfId="5" applyFont="1" applyBorder="1" applyAlignment="1">
      <alignment horizontal="left" vertical="top" indent="1"/>
    </xf>
    <xf numFmtId="0" fontId="1" fillId="0" borderId="0" xfId="5" applyFont="1" applyFill="1" applyBorder="1" applyAlignment="1">
      <alignment horizontal="left" vertical="top" indent="1"/>
    </xf>
    <xf numFmtId="0" fontId="3" fillId="0" borderId="0" xfId="5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14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5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0" xfId="5" applyFont="1" applyFill="1" applyBorder="1" applyAlignment="1">
      <alignment horizontal="left" vertical="top" indent="1"/>
    </xf>
    <xf numFmtId="0" fontId="14" fillId="0" borderId="0" xfId="0" applyFont="1" applyBorder="1" applyAlignment="1"/>
    <xf numFmtId="0" fontId="6" fillId="0" borderId="0" xfId="5" applyFont="1" applyBorder="1" applyAlignment="1">
      <alignment horizontal="left" vertical="top" wrapText="1" indent="1"/>
    </xf>
    <xf numFmtId="0" fontId="16" fillId="5" borderId="0" xfId="7" applyFont="1" applyFill="1" applyAlignment="1">
      <alignment horizontal="right" vertical="center"/>
    </xf>
    <xf numFmtId="0" fontId="17" fillId="5" borderId="0" xfId="7" applyFont="1" applyFill="1" applyAlignment="1">
      <alignment horizontal="left" vertical="center"/>
    </xf>
    <xf numFmtId="0" fontId="18" fillId="0" borderId="0" xfId="7" applyFont="1" applyAlignment="1">
      <alignment vertical="center"/>
    </xf>
    <xf numFmtId="0" fontId="17" fillId="5" borderId="0" xfId="7" applyFont="1" applyFill="1" applyAlignment="1">
      <alignment vertical="center"/>
    </xf>
    <xf numFmtId="0" fontId="17" fillId="6" borderId="0" xfId="7" applyFont="1" applyFill="1" applyAlignment="1">
      <alignment horizontal="center" vertical="center"/>
    </xf>
    <xf numFmtId="0" fontId="17" fillId="6" borderId="0" xfId="7" applyFont="1" applyFill="1"/>
    <xf numFmtId="0" fontId="18" fillId="0" borderId="0" xfId="7" applyFont="1"/>
    <xf numFmtId="0" fontId="19" fillId="7" borderId="0" xfId="7" applyFont="1" applyFill="1"/>
    <xf numFmtId="0" fontId="18" fillId="0" borderId="0" xfId="7" applyFont="1" applyAlignment="1">
      <alignment horizontal="center"/>
    </xf>
    <xf numFmtId="0" fontId="19" fillId="8" borderId="0" xfId="7" applyFont="1" applyFill="1"/>
    <xf numFmtId="4" fontId="18" fillId="0" borderId="0" xfId="7" applyNumberFormat="1" applyFont="1"/>
    <xf numFmtId="0" fontId="2" fillId="5" borderId="0" xfId="7" applyFont="1" applyFill="1" applyAlignment="1">
      <alignment horizontal="left" vertical="center"/>
    </xf>
    <xf numFmtId="0" fontId="18" fillId="0" borderId="0" xfId="7" applyFont="1" applyAlignment="1">
      <alignment horizontal="center" vertical="center"/>
    </xf>
    <xf numFmtId="0" fontId="16" fillId="5" borderId="0" xfId="6" applyFont="1" applyFill="1" applyAlignment="1">
      <alignment horizontal="right" vertical="center"/>
    </xf>
    <xf numFmtId="0" fontId="2" fillId="5" borderId="0" xfId="6" applyFont="1" applyFill="1" applyAlignment="1">
      <alignment horizontal="left" vertical="center"/>
    </xf>
    <xf numFmtId="0" fontId="18" fillId="0" borderId="0" xfId="6" applyFont="1"/>
    <xf numFmtId="0" fontId="17" fillId="6" borderId="0" xfId="6" applyFont="1" applyFill="1" applyAlignment="1">
      <alignment horizontal="center" vertical="center"/>
    </xf>
    <xf numFmtId="0" fontId="17" fillId="6" borderId="0" xfId="6" applyFont="1" applyFill="1"/>
    <xf numFmtId="0" fontId="19" fillId="7" borderId="0" xfId="6" applyFont="1" applyFill="1"/>
    <xf numFmtId="0" fontId="18" fillId="0" borderId="0" xfId="6" applyFont="1" applyAlignment="1">
      <alignment horizontal="center"/>
    </xf>
    <xf numFmtId="4" fontId="18" fillId="0" borderId="0" xfId="6" applyNumberFormat="1" applyFont="1"/>
    <xf numFmtId="0" fontId="18" fillId="0" borderId="0" xfId="6" applyFont="1" applyAlignment="1">
      <alignment vertical="center"/>
    </xf>
    <xf numFmtId="0" fontId="16" fillId="5" borderId="0" xfId="7" applyFont="1" applyFill="1" applyAlignment="1">
      <alignment vertical="center"/>
    </xf>
    <xf numFmtId="0" fontId="14" fillId="0" borderId="0" xfId="8" applyFont="1" applyBorder="1" applyAlignment="1">
      <alignment vertical="center"/>
    </xf>
    <xf numFmtId="0" fontId="14" fillId="0" borderId="0" xfId="8" applyFont="1" applyFill="1"/>
    <xf numFmtId="0" fontId="14" fillId="0" borderId="0" xfId="8" applyFont="1"/>
    <xf numFmtId="0" fontId="12" fillId="0" borderId="0" xfId="8" applyFont="1" applyBorder="1"/>
    <xf numFmtId="0" fontId="14" fillId="0" borderId="0" xfId="8" applyFont="1" applyBorder="1" applyAlignment="1">
      <alignment horizontal="center" vertical="center"/>
    </xf>
    <xf numFmtId="0" fontId="14" fillId="0" borderId="0" xfId="8" applyFont="1" applyFill="1" applyBorder="1"/>
    <xf numFmtId="0" fontId="16" fillId="0" borderId="0" xfId="6" applyFont="1" applyAlignment="1">
      <alignment horizontal="center"/>
    </xf>
    <xf numFmtId="0" fontId="16" fillId="0" borderId="0" xfId="6" applyFont="1"/>
    <xf numFmtId="0" fontId="20" fillId="0" borderId="5" xfId="1" applyFont="1" applyFill="1" applyBorder="1" applyAlignment="1" applyProtection="1">
      <alignment horizontal="center"/>
      <protection locked="0"/>
    </xf>
    <xf numFmtId="0" fontId="20" fillId="0" borderId="6" xfId="1" applyFont="1" applyFill="1" applyBorder="1" applyProtection="1">
      <protection locked="0"/>
    </xf>
    <xf numFmtId="0" fontId="17" fillId="6" borderId="0" xfId="10" applyFont="1" applyFill="1"/>
    <xf numFmtId="0" fontId="19" fillId="7" borderId="0" xfId="10" applyFont="1" applyFill="1"/>
    <xf numFmtId="0" fontId="18" fillId="0" borderId="0" xfId="10" applyFont="1"/>
    <xf numFmtId="0" fontId="3" fillId="0" borderId="0" xfId="10" applyFont="1" applyFill="1" applyAlignment="1">
      <alignment horizontal="center" vertical="center"/>
    </xf>
    <xf numFmtId="0" fontId="3" fillId="0" borderId="0" xfId="10" applyFont="1" applyFill="1"/>
    <xf numFmtId="0" fontId="3" fillId="0" borderId="0" xfId="10" applyFont="1" applyFill="1" applyAlignment="1">
      <alignment wrapText="1"/>
    </xf>
    <xf numFmtId="0" fontId="3" fillId="0" borderId="0" xfId="10" applyFont="1" applyFill="1" applyAlignment="1"/>
    <xf numFmtId="0" fontId="3" fillId="0" borderId="0" xfId="10" applyFont="1" applyFill="1" applyAlignment="1">
      <alignment horizontal="center"/>
    </xf>
    <xf numFmtId="4" fontId="3" fillId="0" borderId="0" xfId="10" applyNumberFormat="1" applyFont="1"/>
    <xf numFmtId="0" fontId="3" fillId="0" borderId="0" xfId="10" applyFont="1"/>
    <xf numFmtId="9" fontId="3" fillId="0" borderId="0" xfId="10" applyNumberFormat="1" applyFont="1"/>
    <xf numFmtId="0" fontId="16" fillId="9" borderId="11" xfId="9" applyFont="1" applyFill="1" applyBorder="1" applyAlignment="1">
      <alignment vertical="center"/>
    </xf>
    <xf numFmtId="4" fontId="16" fillId="9" borderId="1" xfId="9" applyNumberFormat="1" applyFont="1" applyFill="1" applyBorder="1" applyAlignment="1">
      <alignment horizontal="right" vertical="center" wrapText="1" indent="1"/>
    </xf>
    <xf numFmtId="0" fontId="14" fillId="0" borderId="0" xfId="9" applyFont="1"/>
    <xf numFmtId="0" fontId="16" fillId="0" borderId="12" xfId="9" applyFont="1" applyFill="1" applyBorder="1" applyAlignment="1">
      <alignment vertical="center"/>
    </xf>
    <xf numFmtId="0" fontId="16" fillId="0" borderId="12" xfId="9" applyFont="1" applyFill="1" applyBorder="1" applyAlignment="1">
      <alignment horizontal="right" vertical="center"/>
    </xf>
    <xf numFmtId="4" fontId="16" fillId="0" borderId="1" xfId="9" applyNumberFormat="1" applyFont="1" applyFill="1" applyBorder="1" applyAlignment="1">
      <alignment horizontal="right" vertical="center" wrapText="1" indent="1"/>
    </xf>
    <xf numFmtId="4" fontId="18" fillId="0" borderId="1" xfId="9" applyNumberFormat="1" applyFont="1" applyFill="1" applyBorder="1" applyAlignment="1">
      <alignment horizontal="right" vertical="center" wrapText="1" indent="1"/>
    </xf>
    <xf numFmtId="0" fontId="14" fillId="0" borderId="11" xfId="9" applyFont="1" applyBorder="1"/>
    <xf numFmtId="0" fontId="18" fillId="0" borderId="13" xfId="9" applyFont="1" applyFill="1" applyBorder="1" applyAlignment="1">
      <alignment horizontal="left" vertical="center" wrapText="1" indent="1"/>
    </xf>
    <xf numFmtId="0" fontId="18" fillId="0" borderId="11" xfId="9" applyFont="1" applyFill="1" applyBorder="1" applyAlignment="1">
      <alignment horizontal="left" vertical="center"/>
    </xf>
    <xf numFmtId="0" fontId="18" fillId="0" borderId="12" xfId="9" applyFont="1" applyFill="1" applyBorder="1" applyAlignment="1">
      <alignment horizontal="left" vertical="center" indent="1"/>
    </xf>
    <xf numFmtId="0" fontId="18" fillId="0" borderId="12" xfId="9" applyFont="1" applyFill="1" applyBorder="1" applyAlignment="1">
      <alignment horizontal="left" vertical="center" wrapText="1"/>
    </xf>
    <xf numFmtId="4" fontId="18" fillId="0" borderId="12" xfId="9" applyNumberFormat="1" applyFont="1" applyFill="1" applyBorder="1" applyAlignment="1">
      <alignment horizontal="right" vertical="center" wrapText="1" indent="1"/>
    </xf>
    <xf numFmtId="0" fontId="16" fillId="0" borderId="11" xfId="9" applyFont="1" applyFill="1" applyBorder="1" applyAlignment="1">
      <alignment vertical="center"/>
    </xf>
    <xf numFmtId="0" fontId="3" fillId="0" borderId="11" xfId="9" applyFont="1" applyFill="1" applyBorder="1" applyAlignment="1">
      <alignment horizontal="left" vertical="center"/>
    </xf>
    <xf numFmtId="0" fontId="3" fillId="0" borderId="11" xfId="9" applyFont="1" applyBorder="1" applyAlignment="1">
      <alignment horizontal="left"/>
    </xf>
    <xf numFmtId="4" fontId="18" fillId="0" borderId="1" xfId="9" applyNumberFormat="1" applyFont="1" applyFill="1" applyBorder="1" applyAlignment="1">
      <alignment horizontal="right" vertical="center" indent="1"/>
    </xf>
    <xf numFmtId="0" fontId="18" fillId="0" borderId="12" xfId="9" applyFont="1" applyFill="1" applyBorder="1" applyAlignment="1">
      <alignment horizontal="left" vertical="center"/>
    </xf>
    <xf numFmtId="4" fontId="18" fillId="0" borderId="14" xfId="9" applyNumberFormat="1" applyFont="1" applyFill="1" applyBorder="1" applyAlignment="1">
      <alignment horizontal="right" vertical="center" indent="1"/>
    </xf>
    <xf numFmtId="0" fontId="16" fillId="9" borderId="1" xfId="9" applyFont="1" applyFill="1" applyBorder="1" applyAlignment="1">
      <alignment vertical="center"/>
    </xf>
    <xf numFmtId="0" fontId="14" fillId="0" borderId="0" xfId="9" applyFont="1" applyFill="1" applyBorder="1"/>
    <xf numFmtId="0" fontId="3" fillId="0" borderId="12" xfId="9" applyFont="1" applyFill="1" applyBorder="1" applyAlignment="1">
      <alignment horizontal="left" vertical="center" indent="1"/>
    </xf>
    <xf numFmtId="0" fontId="3" fillId="0" borderId="11" xfId="9" applyFont="1" applyFill="1" applyBorder="1" applyAlignment="1">
      <alignment vertical="center"/>
    </xf>
    <xf numFmtId="0" fontId="3" fillId="0" borderId="13" xfId="9" applyFont="1" applyFill="1" applyBorder="1" applyAlignment="1">
      <alignment horizontal="left" vertical="center" wrapText="1" indent="1"/>
    </xf>
    <xf numFmtId="4" fontId="16" fillId="9" borderId="1" xfId="9" applyNumberFormat="1" applyFont="1" applyFill="1" applyBorder="1" applyAlignment="1">
      <alignment horizontal="right" vertical="center"/>
    </xf>
    <xf numFmtId="0" fontId="14" fillId="0" borderId="12" xfId="9" applyFont="1" applyBorder="1"/>
    <xf numFmtId="4" fontId="16" fillId="0" borderId="12" xfId="9" applyNumberFormat="1" applyFont="1" applyFill="1" applyBorder="1" applyAlignment="1">
      <alignment horizontal="right" vertical="center"/>
    </xf>
    <xf numFmtId="0" fontId="16" fillId="0" borderId="13" xfId="9" applyFont="1" applyFill="1" applyBorder="1" applyAlignment="1">
      <alignment vertical="center"/>
    </xf>
    <xf numFmtId="0" fontId="18" fillId="0" borderId="12" xfId="9" applyFont="1" applyFill="1" applyBorder="1" applyAlignment="1">
      <alignment vertical="center"/>
    </xf>
    <xf numFmtId="4" fontId="18" fillId="0" borderId="12" xfId="9" applyNumberFormat="1" applyFont="1" applyFill="1" applyBorder="1" applyAlignment="1">
      <alignment horizontal="right" vertical="center"/>
    </xf>
    <xf numFmtId="0" fontId="16" fillId="3" borderId="11" xfId="9" applyFont="1" applyFill="1" applyBorder="1" applyAlignment="1">
      <alignment vertical="center"/>
    </xf>
    <xf numFmtId="0" fontId="16" fillId="9" borderId="15" xfId="9" applyFont="1" applyFill="1" applyBorder="1" applyAlignment="1">
      <alignment vertical="center"/>
    </xf>
    <xf numFmtId="49" fontId="2" fillId="0" borderId="11" xfId="9" applyNumberFormat="1" applyFont="1" applyFill="1" applyBorder="1" applyAlignment="1">
      <alignment vertical="center"/>
    </xf>
    <xf numFmtId="0" fontId="3" fillId="0" borderId="13" xfId="9" applyFont="1" applyFill="1" applyBorder="1" applyAlignment="1">
      <alignment horizontal="left" vertical="center" indent="1"/>
    </xf>
    <xf numFmtId="4" fontId="3" fillId="0" borderId="1" xfId="9" applyNumberFormat="1" applyFont="1" applyFill="1" applyBorder="1" applyAlignment="1">
      <alignment horizontal="right" vertical="center" wrapText="1" indent="1"/>
    </xf>
    <xf numFmtId="0" fontId="3" fillId="0" borderId="12" xfId="9" applyFont="1" applyFill="1" applyBorder="1" applyAlignment="1">
      <alignment vertical="center"/>
    </xf>
    <xf numFmtId="4" fontId="3" fillId="0" borderId="12" xfId="9" applyNumberFormat="1" applyFont="1" applyFill="1" applyBorder="1" applyAlignment="1">
      <alignment horizontal="right" vertical="center"/>
    </xf>
    <xf numFmtId="0" fontId="2" fillId="0" borderId="11" xfId="9" applyFont="1" applyFill="1" applyBorder="1" applyAlignment="1">
      <alignment vertical="center"/>
    </xf>
    <xf numFmtId="0" fontId="2" fillId="0" borderId="13" xfId="9" applyFont="1" applyFill="1" applyBorder="1" applyAlignment="1">
      <alignment vertical="center"/>
    </xf>
    <xf numFmtId="4" fontId="2" fillId="0" borderId="1" xfId="9" applyNumberFormat="1" applyFont="1" applyFill="1" applyBorder="1" applyAlignment="1">
      <alignment horizontal="right" vertical="center" wrapText="1" indent="1"/>
    </xf>
    <xf numFmtId="4" fontId="3" fillId="0" borderId="1" xfId="9" applyNumberFormat="1" applyFont="1" applyFill="1" applyBorder="1" applyAlignment="1">
      <alignment horizontal="right" vertical="center" indent="1"/>
    </xf>
    <xf numFmtId="49" fontId="3" fillId="0" borderId="11" xfId="9" applyNumberFormat="1" applyFont="1" applyFill="1" applyBorder="1"/>
    <xf numFmtId="49" fontId="21" fillId="0" borderId="11" xfId="9" applyNumberFormat="1" applyFont="1" applyFill="1" applyBorder="1"/>
    <xf numFmtId="0" fontId="3" fillId="0" borderId="12" xfId="9" applyFont="1" applyFill="1" applyBorder="1"/>
    <xf numFmtId="0" fontId="3" fillId="0" borderId="0" xfId="5" applyFont="1" applyFill="1" applyBorder="1" applyAlignment="1">
      <alignment horizontal="left" vertical="top" wrapText="1" indent="1"/>
    </xf>
    <xf numFmtId="0" fontId="3" fillId="0" borderId="0" xfId="5" applyFont="1" applyFill="1" applyBorder="1" applyAlignment="1">
      <alignment horizontal="left" vertical="top" indent="1"/>
    </xf>
    <xf numFmtId="0" fontId="3" fillId="0" borderId="0" xfId="5" applyFont="1" applyFill="1" applyBorder="1" applyAlignment="1">
      <alignment horizontal="left" wrapText="1" indent="1"/>
    </xf>
    <xf numFmtId="9" fontId="3" fillId="0" borderId="0" xfId="14" applyFont="1"/>
    <xf numFmtId="0" fontId="20" fillId="0" borderId="5" xfId="1" applyFont="1" applyBorder="1" applyAlignment="1" applyProtection="1">
      <alignment horizontal="center"/>
      <protection locked="0"/>
    </xf>
    <xf numFmtId="0" fontId="20" fillId="0" borderId="6" xfId="1" applyFont="1" applyBorder="1" applyProtection="1">
      <protection locked="0"/>
    </xf>
    <xf numFmtId="0" fontId="17" fillId="6" borderId="0" xfId="10" applyFont="1" applyFill="1"/>
    <xf numFmtId="0" fontId="3" fillId="0" borderId="0" xfId="5" applyFont="1" applyFill="1" applyBorder="1" applyAlignment="1" applyProtection="1">
      <alignment vertical="center"/>
      <protection locked="0"/>
    </xf>
    <xf numFmtId="0" fontId="3" fillId="0" borderId="0" xfId="5" applyFont="1" applyAlignment="1" applyProtection="1">
      <alignment vertical="top" wrapText="1"/>
      <protection locked="0"/>
    </xf>
    <xf numFmtId="4" fontId="3" fillId="0" borderId="0" xfId="5" applyNumberFormat="1" applyFont="1" applyAlignment="1" applyProtection="1">
      <alignment vertical="top"/>
      <protection locked="0"/>
    </xf>
    <xf numFmtId="0" fontId="3" fillId="0" borderId="0" xfId="5" applyFont="1" applyAlignment="1" applyProtection="1">
      <alignment vertical="top"/>
      <protection locked="0"/>
    </xf>
    <xf numFmtId="0" fontId="18" fillId="0" borderId="0" xfId="7" applyFont="1" applyAlignment="1">
      <alignment wrapText="1"/>
    </xf>
    <xf numFmtId="0" fontId="22" fillId="0" borderId="0" xfId="7" applyFont="1" applyAlignment="1">
      <alignment wrapText="1"/>
    </xf>
    <xf numFmtId="0" fontId="17" fillId="6" borderId="0" xfId="7" applyFont="1" applyFill="1" applyAlignment="1">
      <alignment wrapText="1"/>
    </xf>
    <xf numFmtId="0" fontId="19" fillId="7" borderId="0" xfId="7" applyFont="1" applyFill="1" applyAlignment="1">
      <alignment wrapText="1"/>
    </xf>
    <xf numFmtId="0" fontId="19" fillId="8" borderId="0" xfId="7" applyFont="1" applyFill="1" applyAlignment="1">
      <alignment wrapText="1"/>
    </xf>
    <xf numFmtId="0" fontId="0" fillId="0" borderId="0" xfId="0" applyAlignment="1">
      <alignment wrapText="1"/>
    </xf>
    <xf numFmtId="0" fontId="14" fillId="0" borderId="0" xfId="0" applyFont="1" applyFill="1" applyBorder="1" applyAlignment="1">
      <alignment wrapText="1"/>
    </xf>
    <xf numFmtId="0" fontId="17" fillId="6" borderId="0" xfId="6" applyFont="1" applyFill="1" applyAlignment="1">
      <alignment wrapText="1"/>
    </xf>
    <xf numFmtId="0" fontId="19" fillId="7" borderId="0" xfId="6" applyFont="1" applyFill="1" applyAlignment="1">
      <alignment wrapText="1"/>
    </xf>
    <xf numFmtId="0" fontId="18" fillId="0" borderId="0" xfId="6" applyFont="1" applyAlignment="1">
      <alignment wrapText="1"/>
    </xf>
    <xf numFmtId="0" fontId="16" fillId="0" borderId="0" xfId="6" applyFont="1" applyAlignment="1">
      <alignment wrapText="1"/>
    </xf>
    <xf numFmtId="0" fontId="14" fillId="0" borderId="0" xfId="8" applyFont="1" applyAlignment="1">
      <alignment wrapText="1"/>
    </xf>
    <xf numFmtId="0" fontId="17" fillId="5" borderId="0" xfId="7" applyFont="1" applyFill="1" applyAlignment="1">
      <alignment horizontal="center" vertical="center"/>
    </xf>
    <xf numFmtId="0" fontId="16" fillId="5" borderId="0" xfId="7" applyFont="1" applyFill="1" applyAlignment="1">
      <alignment horizontal="center" vertical="center"/>
    </xf>
    <xf numFmtId="0" fontId="17" fillId="5" borderId="16" xfId="7" applyFont="1" applyFill="1" applyBorder="1" applyAlignment="1">
      <alignment horizontal="center" vertical="center"/>
    </xf>
    <xf numFmtId="0" fontId="2" fillId="5" borderId="0" xfId="7" applyFont="1" applyFill="1" applyAlignment="1">
      <alignment horizontal="center" vertical="center"/>
    </xf>
    <xf numFmtId="0" fontId="2" fillId="5" borderId="0" xfId="7" applyFont="1" applyFill="1" applyAlignment="1">
      <alignment vertical="center"/>
    </xf>
    <xf numFmtId="0" fontId="16" fillId="5" borderId="0" xfId="6" applyFont="1" applyFill="1" applyAlignment="1">
      <alignment horizontal="center" vertical="center"/>
    </xf>
    <xf numFmtId="0" fontId="12" fillId="9" borderId="17" xfId="9" applyFont="1" applyFill="1" applyBorder="1" applyAlignment="1">
      <alignment horizontal="center" vertical="center"/>
    </xf>
    <xf numFmtId="0" fontId="12" fillId="9" borderId="14" xfId="9" applyFont="1" applyFill="1" applyBorder="1" applyAlignment="1">
      <alignment horizontal="center" vertical="center"/>
    </xf>
    <xf numFmtId="0" fontId="12" fillId="9" borderId="18" xfId="9" applyFont="1" applyFill="1" applyBorder="1" applyAlignment="1">
      <alignment horizontal="center" vertical="center"/>
    </xf>
    <xf numFmtId="0" fontId="12" fillId="9" borderId="19" xfId="9" applyFont="1" applyFill="1" applyBorder="1" applyAlignment="1">
      <alignment horizontal="center" vertical="center"/>
    </xf>
    <xf numFmtId="0" fontId="12" fillId="9" borderId="0" xfId="9" applyFont="1" applyFill="1" applyBorder="1" applyAlignment="1">
      <alignment horizontal="center" vertical="center"/>
    </xf>
    <xf numFmtId="0" fontId="12" fillId="9" borderId="20" xfId="9" applyFont="1" applyFill="1" applyBorder="1" applyAlignment="1">
      <alignment horizontal="center" vertical="center"/>
    </xf>
    <xf numFmtId="0" fontId="12" fillId="9" borderId="15" xfId="9" applyFont="1" applyFill="1" applyBorder="1" applyAlignment="1">
      <alignment horizontal="center" vertical="center"/>
    </xf>
    <xf numFmtId="0" fontId="12" fillId="9" borderId="16" xfId="9" applyFont="1" applyFill="1" applyBorder="1" applyAlignment="1">
      <alignment horizontal="center" vertical="center"/>
    </xf>
    <xf numFmtId="0" fontId="12" fillId="9" borderId="21" xfId="9" applyFont="1" applyFill="1" applyBorder="1" applyAlignment="1">
      <alignment horizontal="center" vertical="center"/>
    </xf>
    <xf numFmtId="0" fontId="2" fillId="9" borderId="17" xfId="9" applyFont="1" applyFill="1" applyBorder="1" applyAlignment="1" applyProtection="1">
      <alignment horizontal="center" vertical="center" wrapText="1"/>
      <protection locked="0"/>
    </xf>
    <xf numFmtId="0" fontId="2" fillId="9" borderId="14" xfId="9" applyFont="1" applyFill="1" applyBorder="1" applyAlignment="1" applyProtection="1">
      <alignment horizontal="center" vertical="center" wrapText="1"/>
      <protection locked="0"/>
    </xf>
    <xf numFmtId="0" fontId="2" fillId="9" borderId="18" xfId="9" applyFont="1" applyFill="1" applyBorder="1" applyAlignment="1" applyProtection="1">
      <alignment horizontal="center" vertical="center" wrapText="1"/>
      <protection locked="0"/>
    </xf>
    <xf numFmtId="0" fontId="2" fillId="9" borderId="19" xfId="9" applyFont="1" applyFill="1" applyBorder="1" applyAlignment="1" applyProtection="1">
      <alignment horizontal="center" vertical="center" wrapText="1"/>
      <protection locked="0"/>
    </xf>
    <xf numFmtId="0" fontId="2" fillId="9" borderId="0" xfId="9" applyFont="1" applyFill="1" applyBorder="1" applyAlignment="1" applyProtection="1">
      <alignment horizontal="center" vertical="center" wrapText="1"/>
      <protection locked="0"/>
    </xf>
    <xf numFmtId="0" fontId="2" fillId="9" borderId="20" xfId="9" applyFont="1" applyFill="1" applyBorder="1" applyAlignment="1" applyProtection="1">
      <alignment horizontal="center" vertical="center" wrapText="1"/>
      <protection locked="0"/>
    </xf>
    <xf numFmtId="0" fontId="16" fillId="5" borderId="0" xfId="6" applyFont="1" applyFill="1" applyAlignment="1">
      <alignment vertical="center"/>
    </xf>
    <xf numFmtId="0" fontId="16" fillId="5" borderId="0" xfId="6" applyFont="1" applyFill="1" applyAlignment="1">
      <alignment horizontal="center"/>
    </xf>
    <xf numFmtId="0" fontId="16" fillId="5" borderId="0" xfId="6" applyFont="1" applyFill="1"/>
    <xf numFmtId="0" fontId="3" fillId="0" borderId="0" xfId="5" applyFont="1" applyFill="1" applyBorder="1" applyAlignment="1">
      <alignment horizontal="left" vertical="center" wrapText="1"/>
    </xf>
    <xf numFmtId="0" fontId="3" fillId="0" borderId="0" xfId="5" applyFont="1" applyFill="1" applyBorder="1" applyAlignment="1">
      <alignment horizontal="left" vertical="top" wrapText="1"/>
    </xf>
    <xf numFmtId="0" fontId="2" fillId="0" borderId="27" xfId="5" applyFont="1" applyFill="1" applyBorder="1" applyAlignment="1">
      <alignment horizontal="center"/>
    </xf>
  </cellXfs>
  <cellStyles count="16">
    <cellStyle name="Hipervínculo" xfId="1" builtinId="8"/>
    <cellStyle name="Millares 2" xfId="2"/>
    <cellStyle name="Millares 2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3 2 2" xfId="9"/>
    <cellStyle name="Normal 3 3" xfId="10"/>
    <cellStyle name="Normal 4" xfId="11"/>
    <cellStyle name="Normal 5" xfId="12"/>
    <cellStyle name="Normal 56" xfId="13"/>
    <cellStyle name="Porcentaje" xfId="14" builtinId="5"/>
    <cellStyle name="Porcentaje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44</xdr:row>
      <xdr:rowOff>152400</xdr:rowOff>
    </xdr:from>
    <xdr:to>
      <xdr:col>1</xdr:col>
      <xdr:colOff>885825</xdr:colOff>
      <xdr:row>46</xdr:row>
      <xdr:rowOff>57150</xdr:rowOff>
    </xdr:to>
    <xdr:sp macro="" textlink="">
      <xdr:nvSpPr>
        <xdr:cNvPr id="2" name="3 CuadroTexto"/>
        <xdr:cNvSpPr txBox="1"/>
      </xdr:nvSpPr>
      <xdr:spPr>
        <a:xfrm>
          <a:off x="619125" y="7162800"/>
          <a:ext cx="12477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REVISO</a:t>
          </a:r>
        </a:p>
      </xdr:txBody>
    </xdr:sp>
    <xdr:clientData/>
  </xdr:twoCellAnchor>
  <xdr:twoCellAnchor>
    <xdr:from>
      <xdr:col>1</xdr:col>
      <xdr:colOff>4457700</xdr:colOff>
      <xdr:row>44</xdr:row>
      <xdr:rowOff>161925</xdr:rowOff>
    </xdr:from>
    <xdr:to>
      <xdr:col>3</xdr:col>
      <xdr:colOff>409576</xdr:colOff>
      <xdr:row>46</xdr:row>
      <xdr:rowOff>123825</xdr:rowOff>
    </xdr:to>
    <xdr:sp macro="" textlink="">
      <xdr:nvSpPr>
        <xdr:cNvPr id="3" name="4 CuadroTexto"/>
        <xdr:cNvSpPr txBox="1"/>
      </xdr:nvSpPr>
      <xdr:spPr>
        <a:xfrm>
          <a:off x="5438775" y="7172325"/>
          <a:ext cx="1409701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AUTORIZO</a:t>
          </a:r>
        </a:p>
      </xdr:txBody>
    </xdr:sp>
    <xdr:clientData/>
  </xdr:twoCellAnchor>
  <xdr:oneCellAnchor>
    <xdr:from>
      <xdr:col>0</xdr:col>
      <xdr:colOff>19050</xdr:colOff>
      <xdr:row>49</xdr:row>
      <xdr:rowOff>171450</xdr:rowOff>
    </xdr:from>
    <xdr:ext cx="2333625" cy="514349"/>
    <xdr:sp macro="" textlink="">
      <xdr:nvSpPr>
        <xdr:cNvPr id="4" name="CuadroTexto 3"/>
        <xdr:cNvSpPr txBox="1"/>
      </xdr:nvSpPr>
      <xdr:spPr>
        <a:xfrm>
          <a:off x="19050" y="8134350"/>
          <a:ext cx="2333625" cy="514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900"/>
            <a:t>C.P. BEATRIZ ANDREA CONTRERAS LAGUNA                                                                                               GERENTE ADMINISTRATIVO                                            DE LA JUMAPAA</a:t>
          </a:r>
        </a:p>
      </xdr:txBody>
    </xdr:sp>
    <xdr:clientData/>
  </xdr:oneCellAnchor>
  <xdr:oneCellAnchor>
    <xdr:from>
      <xdr:col>1</xdr:col>
      <xdr:colOff>4038600</xdr:colOff>
      <xdr:row>49</xdr:row>
      <xdr:rowOff>180975</xdr:rowOff>
    </xdr:from>
    <xdr:ext cx="2209800" cy="571500"/>
    <xdr:sp macro="" textlink="">
      <xdr:nvSpPr>
        <xdr:cNvPr id="5" name="CuadroTexto 4"/>
        <xdr:cNvSpPr txBox="1"/>
      </xdr:nvSpPr>
      <xdr:spPr>
        <a:xfrm>
          <a:off x="5019675" y="8143875"/>
          <a:ext cx="22098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900"/>
            <a:t>LIC. FELIX MEDINA AVILA</a:t>
          </a:r>
        </a:p>
        <a:p>
          <a:pPr algn="ctr"/>
          <a:r>
            <a:rPr lang="es-MX" sz="900"/>
            <a:t>PRESIDENTE DEL CONSEJO DIRECTIVO                                                               DE LA JUMAPAA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1962150</xdr:colOff>
      <xdr:row>146</xdr:row>
      <xdr:rowOff>133350</xdr:rowOff>
    </xdr:from>
    <xdr:to>
      <xdr:col>0</xdr:col>
      <xdr:colOff>3200400</xdr:colOff>
      <xdr:row>148</xdr:row>
      <xdr:rowOff>85725</xdr:rowOff>
    </xdr:to>
    <xdr:sp macro="" textlink="">
      <xdr:nvSpPr>
        <xdr:cNvPr id="2" name="3 CuadroTexto"/>
        <xdr:cNvSpPr txBox="1"/>
      </xdr:nvSpPr>
      <xdr:spPr>
        <a:xfrm>
          <a:off x="1962150" y="8362950"/>
          <a:ext cx="123825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REVISO</a:t>
          </a:r>
        </a:p>
      </xdr:txBody>
    </xdr:sp>
    <xdr:clientData/>
  </xdr:twoCellAnchor>
  <xdr:twoCellAnchor>
    <xdr:from>
      <xdr:col>4</xdr:col>
      <xdr:colOff>791835</xdr:colOff>
      <xdr:row>150</xdr:row>
      <xdr:rowOff>28037</xdr:rowOff>
    </xdr:from>
    <xdr:to>
      <xdr:col>7</xdr:col>
      <xdr:colOff>62544</xdr:colOff>
      <xdr:row>152</xdr:row>
      <xdr:rowOff>18512</xdr:rowOff>
    </xdr:to>
    <xdr:sp macro="" textlink="">
      <xdr:nvSpPr>
        <xdr:cNvPr id="3" name="4 CuadroTexto"/>
        <xdr:cNvSpPr txBox="1"/>
      </xdr:nvSpPr>
      <xdr:spPr>
        <a:xfrm>
          <a:off x="6902212" y="25601763"/>
          <a:ext cx="2083280" cy="3678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AUTORIZO</a:t>
          </a:r>
        </a:p>
      </xdr:txBody>
    </xdr:sp>
    <xdr:clientData/>
  </xdr:twoCellAnchor>
  <xdr:oneCellAnchor>
    <xdr:from>
      <xdr:col>0</xdr:col>
      <xdr:colOff>1495425</xdr:colOff>
      <xdr:row>154</xdr:row>
      <xdr:rowOff>114300</xdr:rowOff>
    </xdr:from>
    <xdr:ext cx="2333625" cy="514349"/>
    <xdr:sp macro="" textlink="">
      <xdr:nvSpPr>
        <xdr:cNvPr id="4" name="CuadroTexto 3"/>
        <xdr:cNvSpPr txBox="1"/>
      </xdr:nvSpPr>
      <xdr:spPr>
        <a:xfrm>
          <a:off x="1495425" y="9486900"/>
          <a:ext cx="2333625" cy="514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900"/>
            <a:t>C.P. BEATRIZ ANDREA CONTRERAS LAGUNA                                                                                               GERENTE ADMINISTRATIVO                                            DE LA JUMAPAA</a:t>
          </a:r>
        </a:p>
      </xdr:txBody>
    </xdr:sp>
    <xdr:clientData/>
  </xdr:oneCellAnchor>
  <xdr:oneCellAnchor>
    <xdr:from>
      <xdr:col>4</xdr:col>
      <xdr:colOff>733965</xdr:colOff>
      <xdr:row>154</xdr:row>
      <xdr:rowOff>126341</xdr:rowOff>
    </xdr:from>
    <xdr:ext cx="2209800" cy="571500"/>
    <xdr:sp macro="" textlink="">
      <xdr:nvSpPr>
        <xdr:cNvPr id="5" name="CuadroTexto 4"/>
        <xdr:cNvSpPr txBox="1"/>
      </xdr:nvSpPr>
      <xdr:spPr>
        <a:xfrm>
          <a:off x="6844342" y="26454879"/>
          <a:ext cx="22098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900"/>
            <a:t>LIC. FELIX MEDINA AVILA</a:t>
          </a:r>
        </a:p>
        <a:p>
          <a:pPr algn="ctr"/>
          <a:r>
            <a:rPr lang="es-MX" sz="900"/>
            <a:t>PRESIDENTE DEL CONSEJO DIRECTIVO                                                               DE LA JUMAPAA</a:t>
          </a:r>
        </a:p>
      </xdr:txBody>
    </xdr:sp>
    <xdr:clientData/>
  </xdr:oneCellAnchor>
  <xdr:twoCellAnchor>
    <xdr:from>
      <xdr:col>1</xdr:col>
      <xdr:colOff>530165</xdr:colOff>
      <xdr:row>150</xdr:row>
      <xdr:rowOff>71887</xdr:rowOff>
    </xdr:from>
    <xdr:to>
      <xdr:col>1</xdr:col>
      <xdr:colOff>1777940</xdr:colOff>
      <xdr:row>151</xdr:row>
      <xdr:rowOff>168934</xdr:rowOff>
    </xdr:to>
    <xdr:sp macro="" textlink="">
      <xdr:nvSpPr>
        <xdr:cNvPr id="6" name="3 CuadroTexto"/>
        <xdr:cNvSpPr txBox="1"/>
      </xdr:nvSpPr>
      <xdr:spPr>
        <a:xfrm>
          <a:off x="1195118" y="25645613"/>
          <a:ext cx="12477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REVISO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1962150</xdr:colOff>
      <xdr:row>227</xdr:row>
      <xdr:rowOff>133350</xdr:rowOff>
    </xdr:from>
    <xdr:to>
      <xdr:col>0</xdr:col>
      <xdr:colOff>3200400</xdr:colOff>
      <xdr:row>229</xdr:row>
      <xdr:rowOff>85725</xdr:rowOff>
    </xdr:to>
    <xdr:sp macro="" textlink="">
      <xdr:nvSpPr>
        <xdr:cNvPr id="2" name="3 CuadroTexto"/>
        <xdr:cNvSpPr txBox="1"/>
      </xdr:nvSpPr>
      <xdr:spPr>
        <a:xfrm>
          <a:off x="666750" y="24850725"/>
          <a:ext cx="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REVISO</a:t>
          </a:r>
        </a:p>
      </xdr:txBody>
    </xdr:sp>
    <xdr:clientData/>
  </xdr:twoCellAnchor>
  <xdr:twoCellAnchor>
    <xdr:from>
      <xdr:col>1</xdr:col>
      <xdr:colOff>5468610</xdr:colOff>
      <xdr:row>231</xdr:row>
      <xdr:rowOff>18512</xdr:rowOff>
    </xdr:from>
    <xdr:to>
      <xdr:col>3</xdr:col>
      <xdr:colOff>491169</xdr:colOff>
      <xdr:row>233</xdr:row>
      <xdr:rowOff>8987</xdr:rowOff>
    </xdr:to>
    <xdr:sp macro="" textlink="">
      <xdr:nvSpPr>
        <xdr:cNvPr id="3" name="4 CuadroTexto"/>
        <xdr:cNvSpPr txBox="1"/>
      </xdr:nvSpPr>
      <xdr:spPr>
        <a:xfrm>
          <a:off x="6135360" y="37451762"/>
          <a:ext cx="1604334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AUTORIZO</a:t>
          </a:r>
        </a:p>
      </xdr:txBody>
    </xdr:sp>
    <xdr:clientData/>
  </xdr:twoCellAnchor>
  <xdr:oneCellAnchor>
    <xdr:from>
      <xdr:col>1</xdr:col>
      <xdr:colOff>9525</xdr:colOff>
      <xdr:row>235</xdr:row>
      <xdr:rowOff>152400</xdr:rowOff>
    </xdr:from>
    <xdr:ext cx="2333625" cy="514349"/>
    <xdr:sp macro="" textlink="">
      <xdr:nvSpPr>
        <xdr:cNvPr id="4" name="CuadroTexto 3"/>
        <xdr:cNvSpPr txBox="1"/>
      </xdr:nvSpPr>
      <xdr:spPr>
        <a:xfrm>
          <a:off x="676275" y="38347650"/>
          <a:ext cx="2333625" cy="514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900"/>
            <a:t>C.P. BEATRIZ ANDREA CONTRERAS LAGUNA                                                                                               GERENTE ADMINISTRATIVO                                            DE LA JUMAPAA</a:t>
          </a:r>
        </a:p>
      </xdr:txBody>
    </xdr:sp>
    <xdr:clientData/>
  </xdr:oneCellAnchor>
  <xdr:oneCellAnchor>
    <xdr:from>
      <xdr:col>1</xdr:col>
      <xdr:colOff>5144040</xdr:colOff>
      <xdr:row>235</xdr:row>
      <xdr:rowOff>154916</xdr:rowOff>
    </xdr:from>
    <xdr:ext cx="2209800" cy="571500"/>
    <xdr:sp macro="" textlink="">
      <xdr:nvSpPr>
        <xdr:cNvPr id="5" name="CuadroTexto 4"/>
        <xdr:cNvSpPr txBox="1"/>
      </xdr:nvSpPr>
      <xdr:spPr>
        <a:xfrm>
          <a:off x="5810790" y="38350166"/>
          <a:ext cx="22098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900"/>
            <a:t>LIC. FELIX MEDINA AVILA</a:t>
          </a:r>
        </a:p>
        <a:p>
          <a:pPr algn="ctr"/>
          <a:r>
            <a:rPr lang="es-MX" sz="900"/>
            <a:t>PRESIDENTE DEL CONSEJO DIRECTIVO                                                               DE LA JUMAPAA</a:t>
          </a:r>
        </a:p>
      </xdr:txBody>
    </xdr:sp>
    <xdr:clientData/>
  </xdr:oneCellAnchor>
  <xdr:twoCellAnchor>
    <xdr:from>
      <xdr:col>1</xdr:col>
      <xdr:colOff>530165</xdr:colOff>
      <xdr:row>231</xdr:row>
      <xdr:rowOff>71887</xdr:rowOff>
    </xdr:from>
    <xdr:to>
      <xdr:col>1</xdr:col>
      <xdr:colOff>1777940</xdr:colOff>
      <xdr:row>232</xdr:row>
      <xdr:rowOff>168934</xdr:rowOff>
    </xdr:to>
    <xdr:sp macro="" textlink="">
      <xdr:nvSpPr>
        <xdr:cNvPr id="6" name="3 CuadroTexto"/>
        <xdr:cNvSpPr txBox="1"/>
      </xdr:nvSpPr>
      <xdr:spPr>
        <a:xfrm>
          <a:off x="1196915" y="25503637"/>
          <a:ext cx="1247775" cy="2875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REVISO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5468610</xdr:colOff>
      <xdr:row>33</xdr:row>
      <xdr:rowOff>18512</xdr:rowOff>
    </xdr:from>
    <xdr:to>
      <xdr:col>3</xdr:col>
      <xdr:colOff>491169</xdr:colOff>
      <xdr:row>35</xdr:row>
      <xdr:rowOff>8987</xdr:rowOff>
    </xdr:to>
    <xdr:sp macro="" textlink="">
      <xdr:nvSpPr>
        <xdr:cNvPr id="2" name="4 CuadroTexto"/>
        <xdr:cNvSpPr txBox="1"/>
      </xdr:nvSpPr>
      <xdr:spPr>
        <a:xfrm>
          <a:off x="6135360" y="37451762"/>
          <a:ext cx="1604334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AUTORIZO</a:t>
          </a:r>
        </a:p>
      </xdr:txBody>
    </xdr:sp>
    <xdr:clientData/>
  </xdr:twoCellAnchor>
  <xdr:oneCellAnchor>
    <xdr:from>
      <xdr:col>1</xdr:col>
      <xdr:colOff>9525</xdr:colOff>
      <xdr:row>37</xdr:row>
      <xdr:rowOff>152400</xdr:rowOff>
    </xdr:from>
    <xdr:ext cx="2333625" cy="514349"/>
    <xdr:sp macro="" textlink="">
      <xdr:nvSpPr>
        <xdr:cNvPr id="3" name="CuadroTexto 2"/>
        <xdr:cNvSpPr txBox="1"/>
      </xdr:nvSpPr>
      <xdr:spPr>
        <a:xfrm>
          <a:off x="676275" y="38347650"/>
          <a:ext cx="2333625" cy="514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900"/>
            <a:t>C.P. BEATRIZ ANDREA CONTRERAS LAGUNA                                                                                               GERENTE ADMINISTRATIVO                                            DE LA JUMAPAA</a:t>
          </a:r>
        </a:p>
      </xdr:txBody>
    </xdr:sp>
    <xdr:clientData/>
  </xdr:oneCellAnchor>
  <xdr:oneCellAnchor>
    <xdr:from>
      <xdr:col>1</xdr:col>
      <xdr:colOff>5144040</xdr:colOff>
      <xdr:row>37</xdr:row>
      <xdr:rowOff>154916</xdr:rowOff>
    </xdr:from>
    <xdr:ext cx="2209800" cy="571500"/>
    <xdr:sp macro="" textlink="">
      <xdr:nvSpPr>
        <xdr:cNvPr id="4" name="CuadroTexto 3"/>
        <xdr:cNvSpPr txBox="1"/>
      </xdr:nvSpPr>
      <xdr:spPr>
        <a:xfrm>
          <a:off x="5810790" y="38350166"/>
          <a:ext cx="22098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900"/>
            <a:t>LIC. FELIX MEDINA AVILA</a:t>
          </a:r>
        </a:p>
        <a:p>
          <a:pPr algn="ctr"/>
          <a:r>
            <a:rPr lang="es-MX" sz="900"/>
            <a:t>PRESIDENTE DEL CONSEJO DIRECTIVO                                                               DE LA JUMAPAA</a:t>
          </a:r>
        </a:p>
      </xdr:txBody>
    </xdr:sp>
    <xdr:clientData/>
  </xdr:oneCellAnchor>
  <xdr:twoCellAnchor>
    <xdr:from>
      <xdr:col>1</xdr:col>
      <xdr:colOff>530165</xdr:colOff>
      <xdr:row>33</xdr:row>
      <xdr:rowOff>71887</xdr:rowOff>
    </xdr:from>
    <xdr:to>
      <xdr:col>1</xdr:col>
      <xdr:colOff>1777940</xdr:colOff>
      <xdr:row>34</xdr:row>
      <xdr:rowOff>168934</xdr:rowOff>
    </xdr:to>
    <xdr:sp macro="" textlink="">
      <xdr:nvSpPr>
        <xdr:cNvPr id="5" name="3 CuadroTexto"/>
        <xdr:cNvSpPr txBox="1"/>
      </xdr:nvSpPr>
      <xdr:spPr>
        <a:xfrm>
          <a:off x="1196915" y="37505137"/>
          <a:ext cx="1247775" cy="2875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REVISO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344160</xdr:colOff>
      <xdr:row>86</xdr:row>
      <xdr:rowOff>75662</xdr:rowOff>
    </xdr:from>
    <xdr:to>
      <xdr:col>3</xdr:col>
      <xdr:colOff>834069</xdr:colOff>
      <xdr:row>88</xdr:row>
      <xdr:rowOff>66137</xdr:rowOff>
    </xdr:to>
    <xdr:sp macro="" textlink="">
      <xdr:nvSpPr>
        <xdr:cNvPr id="2" name="4 CuadroTexto"/>
        <xdr:cNvSpPr txBox="1"/>
      </xdr:nvSpPr>
      <xdr:spPr>
        <a:xfrm>
          <a:off x="4563735" y="13267787"/>
          <a:ext cx="1509084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AUTORIZO</a:t>
          </a:r>
        </a:p>
      </xdr:txBody>
    </xdr:sp>
    <xdr:clientData/>
  </xdr:twoCellAnchor>
  <xdr:oneCellAnchor>
    <xdr:from>
      <xdr:col>1</xdr:col>
      <xdr:colOff>9525</xdr:colOff>
      <xdr:row>90</xdr:row>
      <xdr:rowOff>152400</xdr:rowOff>
    </xdr:from>
    <xdr:ext cx="2333625" cy="514349"/>
    <xdr:sp macro="" textlink="">
      <xdr:nvSpPr>
        <xdr:cNvPr id="3" name="CuadroTexto 2"/>
        <xdr:cNvSpPr txBox="1"/>
      </xdr:nvSpPr>
      <xdr:spPr>
        <a:xfrm>
          <a:off x="676275" y="6248400"/>
          <a:ext cx="2333625" cy="514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900"/>
            <a:t>C.P. BEATRIZ ANDREA CONTRERAS LAGUNA                                                                                               GERENTE ADMINISTRATIVO                                            DE LA JUMAPAA</a:t>
          </a:r>
        </a:p>
      </xdr:txBody>
    </xdr:sp>
    <xdr:clientData/>
  </xdr:oneCellAnchor>
  <xdr:oneCellAnchor>
    <xdr:from>
      <xdr:col>1</xdr:col>
      <xdr:colOff>5144040</xdr:colOff>
      <xdr:row>90</xdr:row>
      <xdr:rowOff>154916</xdr:rowOff>
    </xdr:from>
    <xdr:ext cx="2209800" cy="571500"/>
    <xdr:sp macro="" textlink="">
      <xdr:nvSpPr>
        <xdr:cNvPr id="4" name="CuadroTexto 3"/>
        <xdr:cNvSpPr txBox="1"/>
      </xdr:nvSpPr>
      <xdr:spPr>
        <a:xfrm>
          <a:off x="3877215" y="6250916"/>
          <a:ext cx="22098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900"/>
            <a:t>LIC. FELIX MEDINA AVILA</a:t>
          </a:r>
        </a:p>
        <a:p>
          <a:pPr algn="ctr"/>
          <a:r>
            <a:rPr lang="es-MX" sz="900"/>
            <a:t>PRESIDENTE DEL CONSEJO DIRECTIVO                                                               DE LA JUMAPAA</a:t>
          </a:r>
        </a:p>
      </xdr:txBody>
    </xdr:sp>
    <xdr:clientData/>
  </xdr:oneCellAnchor>
  <xdr:twoCellAnchor>
    <xdr:from>
      <xdr:col>1</xdr:col>
      <xdr:colOff>530165</xdr:colOff>
      <xdr:row>86</xdr:row>
      <xdr:rowOff>71887</xdr:rowOff>
    </xdr:from>
    <xdr:to>
      <xdr:col>1</xdr:col>
      <xdr:colOff>1777940</xdr:colOff>
      <xdr:row>87</xdr:row>
      <xdr:rowOff>168934</xdr:rowOff>
    </xdr:to>
    <xdr:sp macro="" textlink="">
      <xdr:nvSpPr>
        <xdr:cNvPr id="5" name="3 CuadroTexto"/>
        <xdr:cNvSpPr txBox="1"/>
      </xdr:nvSpPr>
      <xdr:spPr>
        <a:xfrm>
          <a:off x="1196915" y="5405887"/>
          <a:ext cx="1247775" cy="2875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REVISO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344160</xdr:colOff>
      <xdr:row>27</xdr:row>
      <xdr:rowOff>75662</xdr:rowOff>
    </xdr:from>
    <xdr:to>
      <xdr:col>3</xdr:col>
      <xdr:colOff>834069</xdr:colOff>
      <xdr:row>29</xdr:row>
      <xdr:rowOff>66137</xdr:rowOff>
    </xdr:to>
    <xdr:sp macro="" textlink="">
      <xdr:nvSpPr>
        <xdr:cNvPr id="2" name="4 CuadroTexto"/>
        <xdr:cNvSpPr txBox="1"/>
      </xdr:nvSpPr>
      <xdr:spPr>
        <a:xfrm>
          <a:off x="4563735" y="13267787"/>
          <a:ext cx="1509084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AUTORIZO</a:t>
          </a:r>
        </a:p>
      </xdr:txBody>
    </xdr:sp>
    <xdr:clientData/>
  </xdr:twoCellAnchor>
  <xdr:oneCellAnchor>
    <xdr:from>
      <xdr:col>1</xdr:col>
      <xdr:colOff>9525</xdr:colOff>
      <xdr:row>31</xdr:row>
      <xdr:rowOff>152400</xdr:rowOff>
    </xdr:from>
    <xdr:ext cx="2333625" cy="514349"/>
    <xdr:sp macro="" textlink="">
      <xdr:nvSpPr>
        <xdr:cNvPr id="3" name="CuadroTexto 2"/>
        <xdr:cNvSpPr txBox="1"/>
      </xdr:nvSpPr>
      <xdr:spPr>
        <a:xfrm>
          <a:off x="676275" y="14106525"/>
          <a:ext cx="2333625" cy="514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900"/>
            <a:t>C.P. BEATRIZ ANDREA CONTRERAS LAGUNA                                                                                               GERENTE ADMINISTRATIVO                                            DE LA JUMAPAA</a:t>
          </a:r>
        </a:p>
      </xdr:txBody>
    </xdr:sp>
    <xdr:clientData/>
  </xdr:oneCellAnchor>
  <xdr:oneCellAnchor>
    <xdr:from>
      <xdr:col>1</xdr:col>
      <xdr:colOff>5144040</xdr:colOff>
      <xdr:row>31</xdr:row>
      <xdr:rowOff>154916</xdr:rowOff>
    </xdr:from>
    <xdr:ext cx="2209800" cy="571500"/>
    <xdr:sp macro="" textlink="">
      <xdr:nvSpPr>
        <xdr:cNvPr id="4" name="CuadroTexto 3"/>
        <xdr:cNvSpPr txBox="1"/>
      </xdr:nvSpPr>
      <xdr:spPr>
        <a:xfrm>
          <a:off x="4220115" y="14109041"/>
          <a:ext cx="22098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900"/>
            <a:t>LIC. FELIX MEDINA AVILA</a:t>
          </a:r>
        </a:p>
        <a:p>
          <a:pPr algn="ctr"/>
          <a:r>
            <a:rPr lang="es-MX" sz="900"/>
            <a:t>PRESIDENTE DEL CONSEJO DIRECTIVO                                                               DE LA JUMAPAA</a:t>
          </a:r>
        </a:p>
      </xdr:txBody>
    </xdr:sp>
    <xdr:clientData/>
  </xdr:oneCellAnchor>
  <xdr:twoCellAnchor>
    <xdr:from>
      <xdr:col>1</xdr:col>
      <xdr:colOff>530165</xdr:colOff>
      <xdr:row>27</xdr:row>
      <xdr:rowOff>71887</xdr:rowOff>
    </xdr:from>
    <xdr:to>
      <xdr:col>1</xdr:col>
      <xdr:colOff>1777940</xdr:colOff>
      <xdr:row>28</xdr:row>
      <xdr:rowOff>168934</xdr:rowOff>
    </xdr:to>
    <xdr:sp macro="" textlink="">
      <xdr:nvSpPr>
        <xdr:cNvPr id="5" name="3 CuadroTexto"/>
        <xdr:cNvSpPr txBox="1"/>
      </xdr:nvSpPr>
      <xdr:spPr>
        <a:xfrm>
          <a:off x="1196915" y="13264012"/>
          <a:ext cx="1247775" cy="2875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REVISO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344160</xdr:colOff>
      <xdr:row>45</xdr:row>
      <xdr:rowOff>75662</xdr:rowOff>
    </xdr:from>
    <xdr:to>
      <xdr:col>3</xdr:col>
      <xdr:colOff>834069</xdr:colOff>
      <xdr:row>47</xdr:row>
      <xdr:rowOff>66137</xdr:rowOff>
    </xdr:to>
    <xdr:sp macro="" textlink="">
      <xdr:nvSpPr>
        <xdr:cNvPr id="2" name="4 CuadroTexto"/>
        <xdr:cNvSpPr txBox="1"/>
      </xdr:nvSpPr>
      <xdr:spPr>
        <a:xfrm>
          <a:off x="4773285" y="4323812"/>
          <a:ext cx="1594809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AUTORIZO</a:t>
          </a:r>
        </a:p>
      </xdr:txBody>
    </xdr:sp>
    <xdr:clientData/>
  </xdr:twoCellAnchor>
  <xdr:oneCellAnchor>
    <xdr:from>
      <xdr:col>1</xdr:col>
      <xdr:colOff>9525</xdr:colOff>
      <xdr:row>49</xdr:row>
      <xdr:rowOff>152400</xdr:rowOff>
    </xdr:from>
    <xdr:ext cx="2333625" cy="514349"/>
    <xdr:sp macro="" textlink="">
      <xdr:nvSpPr>
        <xdr:cNvPr id="3" name="CuadroTexto 2"/>
        <xdr:cNvSpPr txBox="1"/>
      </xdr:nvSpPr>
      <xdr:spPr>
        <a:xfrm>
          <a:off x="228600" y="5162550"/>
          <a:ext cx="2333625" cy="514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900"/>
            <a:t>C.P. BEATRIZ ANDREA CONTRERAS LAGUNA                                                                                               GERENTE ADMINISTRATIVO                                            DE LA JUMAPAA</a:t>
          </a:r>
        </a:p>
      </xdr:txBody>
    </xdr:sp>
    <xdr:clientData/>
  </xdr:oneCellAnchor>
  <xdr:oneCellAnchor>
    <xdr:from>
      <xdr:col>1</xdr:col>
      <xdr:colOff>5144040</xdr:colOff>
      <xdr:row>49</xdr:row>
      <xdr:rowOff>154916</xdr:rowOff>
    </xdr:from>
    <xdr:ext cx="2209800" cy="571500"/>
    <xdr:sp macro="" textlink="">
      <xdr:nvSpPr>
        <xdr:cNvPr id="4" name="CuadroTexto 3"/>
        <xdr:cNvSpPr txBox="1"/>
      </xdr:nvSpPr>
      <xdr:spPr>
        <a:xfrm>
          <a:off x="4429665" y="5165066"/>
          <a:ext cx="22098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900"/>
            <a:t>LIC. FELIX MEDINA AVILA</a:t>
          </a:r>
        </a:p>
        <a:p>
          <a:pPr algn="ctr"/>
          <a:r>
            <a:rPr lang="es-MX" sz="900"/>
            <a:t>PRESIDENTE DEL CONSEJO DIRECTIVO                                                               DE LA JUMAPAA</a:t>
          </a:r>
        </a:p>
      </xdr:txBody>
    </xdr:sp>
    <xdr:clientData/>
  </xdr:oneCellAnchor>
  <xdr:twoCellAnchor>
    <xdr:from>
      <xdr:col>1</xdr:col>
      <xdr:colOff>530165</xdr:colOff>
      <xdr:row>45</xdr:row>
      <xdr:rowOff>71887</xdr:rowOff>
    </xdr:from>
    <xdr:to>
      <xdr:col>1</xdr:col>
      <xdr:colOff>1777940</xdr:colOff>
      <xdr:row>46</xdr:row>
      <xdr:rowOff>168934</xdr:rowOff>
    </xdr:to>
    <xdr:sp macro="" textlink="">
      <xdr:nvSpPr>
        <xdr:cNvPr id="5" name="3 CuadroTexto"/>
        <xdr:cNvSpPr txBox="1"/>
      </xdr:nvSpPr>
      <xdr:spPr>
        <a:xfrm>
          <a:off x="749240" y="4320037"/>
          <a:ext cx="1247775" cy="2875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REVISO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344160</xdr:colOff>
      <xdr:row>54</xdr:row>
      <xdr:rowOff>75662</xdr:rowOff>
    </xdr:from>
    <xdr:to>
      <xdr:col>3</xdr:col>
      <xdr:colOff>834069</xdr:colOff>
      <xdr:row>56</xdr:row>
      <xdr:rowOff>66137</xdr:rowOff>
    </xdr:to>
    <xdr:sp macro="" textlink="">
      <xdr:nvSpPr>
        <xdr:cNvPr id="2" name="4 CuadroTexto"/>
        <xdr:cNvSpPr txBox="1"/>
      </xdr:nvSpPr>
      <xdr:spPr>
        <a:xfrm>
          <a:off x="4735185" y="6886037"/>
          <a:ext cx="1594809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AUTORIZO</a:t>
          </a:r>
        </a:p>
      </xdr:txBody>
    </xdr:sp>
    <xdr:clientData/>
  </xdr:twoCellAnchor>
  <xdr:oneCellAnchor>
    <xdr:from>
      <xdr:col>1</xdr:col>
      <xdr:colOff>9525</xdr:colOff>
      <xdr:row>58</xdr:row>
      <xdr:rowOff>152400</xdr:rowOff>
    </xdr:from>
    <xdr:ext cx="2333625" cy="514349"/>
    <xdr:sp macro="" textlink="">
      <xdr:nvSpPr>
        <xdr:cNvPr id="3" name="CuadroTexto 2"/>
        <xdr:cNvSpPr txBox="1"/>
      </xdr:nvSpPr>
      <xdr:spPr>
        <a:xfrm>
          <a:off x="257175" y="7724775"/>
          <a:ext cx="2333625" cy="514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900"/>
            <a:t>C.P. BEATRIZ ANDREA CONTRERAS LAGUNA                                                                                               GERENTE ADMINISTRATIVO                                            DE LA JUMAPAA</a:t>
          </a:r>
        </a:p>
      </xdr:txBody>
    </xdr:sp>
    <xdr:clientData/>
  </xdr:oneCellAnchor>
  <xdr:oneCellAnchor>
    <xdr:from>
      <xdr:col>1</xdr:col>
      <xdr:colOff>5144040</xdr:colOff>
      <xdr:row>58</xdr:row>
      <xdr:rowOff>154916</xdr:rowOff>
    </xdr:from>
    <xdr:ext cx="2209800" cy="571500"/>
    <xdr:sp macro="" textlink="">
      <xdr:nvSpPr>
        <xdr:cNvPr id="4" name="CuadroTexto 3"/>
        <xdr:cNvSpPr txBox="1"/>
      </xdr:nvSpPr>
      <xdr:spPr>
        <a:xfrm>
          <a:off x="4391565" y="7727291"/>
          <a:ext cx="22098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900"/>
            <a:t>LIC. FELIX MEDINA AVILA</a:t>
          </a:r>
        </a:p>
        <a:p>
          <a:pPr algn="ctr"/>
          <a:r>
            <a:rPr lang="es-MX" sz="900"/>
            <a:t>PRESIDENTE DEL CONSEJO DIRECTIVO                                                               DE LA JUMAPAA</a:t>
          </a:r>
        </a:p>
      </xdr:txBody>
    </xdr:sp>
    <xdr:clientData/>
  </xdr:oneCellAnchor>
  <xdr:twoCellAnchor>
    <xdr:from>
      <xdr:col>1</xdr:col>
      <xdr:colOff>530165</xdr:colOff>
      <xdr:row>54</xdr:row>
      <xdr:rowOff>71887</xdr:rowOff>
    </xdr:from>
    <xdr:to>
      <xdr:col>1</xdr:col>
      <xdr:colOff>1777940</xdr:colOff>
      <xdr:row>55</xdr:row>
      <xdr:rowOff>168934</xdr:rowOff>
    </xdr:to>
    <xdr:sp macro="" textlink="">
      <xdr:nvSpPr>
        <xdr:cNvPr id="5" name="3 CuadroTexto"/>
        <xdr:cNvSpPr txBox="1"/>
      </xdr:nvSpPr>
      <xdr:spPr>
        <a:xfrm>
          <a:off x="777815" y="6882262"/>
          <a:ext cx="1247775" cy="2875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REVISO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3"/>
  <sheetViews>
    <sheetView zoomScaleNormal="100" zoomScaleSheetLayoutView="100" workbookViewId="0">
      <pane ySplit="4" topLeftCell="A17" activePane="bottomLeft" state="frozen"/>
      <selection activeCell="A14" sqref="A14:B14"/>
      <selection pane="bottomLeft" activeCell="B48" sqref="B48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80" t="s">
        <v>652</v>
      </c>
      <c r="B1" s="180"/>
      <c r="C1" s="72"/>
      <c r="D1" s="69" t="s">
        <v>244</v>
      </c>
      <c r="E1" s="70">
        <v>2019</v>
      </c>
    </row>
    <row r="2" spans="1:5" ht="18.95" customHeight="1" x14ac:dyDescent="0.2">
      <c r="A2" s="181" t="s">
        <v>557</v>
      </c>
      <c r="B2" s="181"/>
      <c r="C2" s="91"/>
      <c r="D2" s="69" t="s">
        <v>246</v>
      </c>
      <c r="E2" s="72" t="s">
        <v>247</v>
      </c>
    </row>
    <row r="3" spans="1:5" ht="18.95" customHeight="1" x14ac:dyDescent="0.2">
      <c r="A3" s="182" t="s">
        <v>653</v>
      </c>
      <c r="B3" s="182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1" t="s">
        <v>646</v>
      </c>
      <c r="B23" s="162" t="s">
        <v>361</v>
      </c>
    </row>
    <row r="24" spans="1:2" x14ac:dyDescent="0.2">
      <c r="A24" s="161" t="s">
        <v>647</v>
      </c>
      <c r="B24" s="162" t="s">
        <v>648</v>
      </c>
    </row>
    <row r="25" spans="1:2" x14ac:dyDescent="0.2">
      <c r="A25" s="161" t="s">
        <v>649</v>
      </c>
      <c r="B25" s="162" t="s">
        <v>644</v>
      </c>
    </row>
    <row r="26" spans="1:2" x14ac:dyDescent="0.2">
      <c r="A26" s="161" t="s">
        <v>650</v>
      </c>
      <c r="B26" s="162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5" x14ac:dyDescent="0.2">
      <c r="A33" s="39"/>
      <c r="B33" s="41"/>
    </row>
    <row r="34" spans="1:5" x14ac:dyDescent="0.2">
      <c r="A34" s="100" t="s">
        <v>86</v>
      </c>
      <c r="B34" s="101" t="s">
        <v>81</v>
      </c>
    </row>
    <row r="35" spans="1:5" x14ac:dyDescent="0.2">
      <c r="A35" s="100" t="s">
        <v>87</v>
      </c>
      <c r="B35" s="101" t="s">
        <v>82</v>
      </c>
    </row>
    <row r="36" spans="1:5" x14ac:dyDescent="0.2">
      <c r="A36" s="39"/>
      <c r="B36" s="42"/>
    </row>
    <row r="37" spans="1:5" x14ac:dyDescent="0.2">
      <c r="A37" s="39"/>
      <c r="B37" s="40" t="s">
        <v>84</v>
      </c>
    </row>
    <row r="38" spans="1:5" x14ac:dyDescent="0.2">
      <c r="A38" s="39" t="s">
        <v>85</v>
      </c>
      <c r="B38" s="101" t="s">
        <v>33</v>
      </c>
    </row>
    <row r="39" spans="1:5" x14ac:dyDescent="0.2">
      <c r="A39" s="39"/>
      <c r="B39" s="101" t="s">
        <v>34</v>
      </c>
    </row>
    <row r="40" spans="1:5" ht="12" thickBot="1" x14ac:dyDescent="0.25">
      <c r="A40" s="43"/>
      <c r="B40" s="44"/>
    </row>
    <row r="44" spans="1:5" ht="15" x14ac:dyDescent="0.25">
      <c r="A44"/>
      <c r="B44"/>
      <c r="C44"/>
      <c r="D44"/>
      <c r="E44"/>
    </row>
    <row r="45" spans="1:5" ht="15" x14ac:dyDescent="0.25">
      <c r="A45"/>
      <c r="B45"/>
      <c r="C45"/>
      <c r="D45"/>
      <c r="E45"/>
    </row>
    <row r="46" spans="1:5" ht="15" x14ac:dyDescent="0.25">
      <c r="A46"/>
      <c r="B46"/>
      <c r="C46"/>
      <c r="D46"/>
      <c r="E46"/>
    </row>
    <row r="47" spans="1:5" ht="15" x14ac:dyDescent="0.25">
      <c r="A47"/>
      <c r="B47"/>
      <c r="C47"/>
      <c r="D47"/>
      <c r="E47"/>
    </row>
    <row r="48" spans="1:5" ht="15" x14ac:dyDescent="0.25">
      <c r="A48"/>
      <c r="B48"/>
      <c r="C48"/>
      <c r="D48"/>
      <c r="E48"/>
    </row>
    <row r="49" spans="1:5" ht="15" x14ac:dyDescent="0.25">
      <c r="A49"/>
      <c r="B49"/>
      <c r="C49"/>
      <c r="D49"/>
      <c r="E49"/>
    </row>
    <row r="50" spans="1:5" ht="15" x14ac:dyDescent="0.25">
      <c r="A50"/>
      <c r="B50"/>
      <c r="C50"/>
      <c r="D50"/>
      <c r="E50"/>
    </row>
    <row r="51" spans="1:5" ht="15" x14ac:dyDescent="0.25">
      <c r="A51"/>
      <c r="B51"/>
      <c r="C51"/>
      <c r="D51"/>
      <c r="E51"/>
    </row>
    <row r="52" spans="1:5" ht="15" x14ac:dyDescent="0.25">
      <c r="A52"/>
      <c r="B52"/>
      <c r="C52"/>
      <c r="D52"/>
      <c r="E52"/>
    </row>
    <row r="53" spans="1:5" ht="15" x14ac:dyDescent="0.25">
      <c r="A53"/>
      <c r="B53"/>
      <c r="C53"/>
      <c r="D53"/>
      <c r="E53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73" orientation="portrait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workbookViewId="0">
      <selection activeCell="A23" sqref="A23:IV35"/>
    </sheetView>
  </sheetViews>
  <sheetFormatPr baseColWidth="10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86" t="s">
        <v>652</v>
      </c>
      <c r="B1" s="187"/>
      <c r="C1" s="188"/>
    </row>
    <row r="2" spans="1:3" s="92" customFormat="1" ht="18" customHeight="1" x14ac:dyDescent="0.25">
      <c r="A2" s="189" t="s">
        <v>554</v>
      </c>
      <c r="B2" s="190"/>
      <c r="C2" s="191"/>
    </row>
    <row r="3" spans="1:3" s="92" customFormat="1" ht="18" customHeight="1" x14ac:dyDescent="0.25">
      <c r="A3" s="189" t="s">
        <v>653</v>
      </c>
      <c r="B3" s="190"/>
      <c r="C3" s="191"/>
    </row>
    <row r="4" spans="1:3" s="95" customFormat="1" ht="18" customHeight="1" x14ac:dyDescent="0.2">
      <c r="A4" s="192" t="s">
        <v>550</v>
      </c>
      <c r="B4" s="193"/>
      <c r="C4" s="194"/>
    </row>
    <row r="5" spans="1:3" s="93" customFormat="1" x14ac:dyDescent="0.2">
      <c r="A5" s="113" t="s">
        <v>590</v>
      </c>
      <c r="B5" s="113"/>
      <c r="C5" s="114">
        <v>49919907.75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7" x14ac:dyDescent="0.2">
      <c r="A17" s="128">
        <v>3.2</v>
      </c>
      <c r="B17" s="121" t="s">
        <v>599</v>
      </c>
      <c r="C17" s="119">
        <v>0</v>
      </c>
    </row>
    <row r="18" spans="1:7" x14ac:dyDescent="0.2">
      <c r="A18" s="128">
        <v>3.3</v>
      </c>
      <c r="B18" s="123" t="s">
        <v>600</v>
      </c>
      <c r="C18" s="129">
        <v>0</v>
      </c>
    </row>
    <row r="19" spans="1:7" x14ac:dyDescent="0.2">
      <c r="A19" s="115"/>
      <c r="B19" s="130"/>
      <c r="C19" s="131"/>
    </row>
    <row r="20" spans="1:7" x14ac:dyDescent="0.2">
      <c r="A20" s="132" t="s">
        <v>125</v>
      </c>
      <c r="B20" s="132"/>
      <c r="C20" s="114">
        <f>C5+C7-C15</f>
        <v>49919907.75</v>
      </c>
    </row>
    <row r="23" spans="1:7" s="167" customFormat="1" x14ac:dyDescent="0.25">
      <c r="A23" s="164" t="s">
        <v>654</v>
      </c>
      <c r="B23" s="165"/>
      <c r="C23" s="166"/>
      <c r="D23" s="166"/>
      <c r="E23" s="166"/>
      <c r="F23" s="166"/>
      <c r="G23" s="166"/>
    </row>
    <row r="24" spans="1:7" s="84" customFormat="1" x14ac:dyDescent="0.2">
      <c r="B24" s="177"/>
    </row>
    <row r="25" spans="1:7" s="84" customFormat="1" x14ac:dyDescent="0.2">
      <c r="B25" s="177"/>
    </row>
    <row r="26" spans="1:7" s="84" customFormat="1" x14ac:dyDescent="0.2">
      <c r="B26" s="177"/>
    </row>
    <row r="27" spans="1:7" s="84" customFormat="1" ht="15" x14ac:dyDescent="0.25">
      <c r="A27"/>
      <c r="B27" s="173"/>
      <c r="C27"/>
      <c r="D27"/>
      <c r="E27"/>
    </row>
    <row r="28" spans="1:7" s="84" customFormat="1" ht="15" x14ac:dyDescent="0.25">
      <c r="A28"/>
      <c r="B28" s="173"/>
      <c r="C28"/>
      <c r="D28"/>
      <c r="E28"/>
    </row>
    <row r="29" spans="1:7" s="84" customFormat="1" ht="15" x14ac:dyDescent="0.25">
      <c r="A29"/>
      <c r="B29" s="173"/>
      <c r="C29"/>
      <c r="D29"/>
      <c r="E29"/>
    </row>
    <row r="30" spans="1:7" s="84" customFormat="1" ht="15" x14ac:dyDescent="0.25">
      <c r="A30"/>
      <c r="B30" s="173"/>
      <c r="C30"/>
      <c r="D30"/>
      <c r="E30"/>
    </row>
    <row r="31" spans="1:7" s="84" customFormat="1" ht="15" x14ac:dyDescent="0.25">
      <c r="A31"/>
      <c r="B31" s="173"/>
      <c r="C31"/>
      <c r="D31"/>
      <c r="E31"/>
    </row>
    <row r="32" spans="1:7" s="84" customFormat="1" ht="15" x14ac:dyDescent="0.25">
      <c r="A32"/>
      <c r="B32" s="173"/>
      <c r="C32"/>
      <c r="D32"/>
      <c r="E32"/>
    </row>
    <row r="33" spans="1:5" s="84" customFormat="1" ht="15" x14ac:dyDescent="0.25">
      <c r="A33"/>
      <c r="B33" s="173"/>
      <c r="C33"/>
      <c r="D33"/>
      <c r="E33"/>
    </row>
    <row r="34" spans="1:5" s="84" customFormat="1" ht="15" x14ac:dyDescent="0.25">
      <c r="A34"/>
      <c r="B34" s="173"/>
      <c r="C34"/>
      <c r="D34"/>
      <c r="E34"/>
    </row>
    <row r="35" spans="1:5" s="84" customFormat="1" ht="15" x14ac:dyDescent="0.25">
      <c r="A35"/>
      <c r="B35" s="173"/>
      <c r="C35"/>
      <c r="D35"/>
      <c r="E35"/>
    </row>
    <row r="36" spans="1:5" s="84" customFormat="1" x14ac:dyDescent="0.2">
      <c r="B36" s="177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5"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topLeftCell="A28" workbookViewId="0">
      <selection activeCell="A41" sqref="A41:IV56"/>
    </sheetView>
  </sheetViews>
  <sheetFormatPr baseColWidth="10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95" t="s">
        <v>652</v>
      </c>
      <c r="B1" s="196"/>
      <c r="C1" s="197"/>
    </row>
    <row r="2" spans="1:3" s="96" customFormat="1" ht="18.95" customHeight="1" x14ac:dyDescent="0.25">
      <c r="A2" s="198" t="s">
        <v>555</v>
      </c>
      <c r="B2" s="199"/>
      <c r="C2" s="200"/>
    </row>
    <row r="3" spans="1:3" s="96" customFormat="1" ht="18.95" customHeight="1" x14ac:dyDescent="0.25">
      <c r="A3" s="198" t="s">
        <v>653</v>
      </c>
      <c r="B3" s="199"/>
      <c r="C3" s="200"/>
    </row>
    <row r="4" spans="1:3" s="97" customFormat="1" x14ac:dyDescent="0.2">
      <c r="A4" s="192" t="s">
        <v>550</v>
      </c>
      <c r="B4" s="193"/>
      <c r="C4" s="194"/>
    </row>
    <row r="5" spans="1:3" x14ac:dyDescent="0.2">
      <c r="A5" s="144" t="s">
        <v>603</v>
      </c>
      <c r="B5" s="113"/>
      <c r="C5" s="137">
        <v>41615341.939999998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3489778.31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47754.83</v>
      </c>
    </row>
    <row r="11" spans="1:3" x14ac:dyDescent="0.2">
      <c r="A11" s="154">
        <v>2.4</v>
      </c>
      <c r="B11" s="136" t="s">
        <v>294</v>
      </c>
      <c r="C11" s="147">
        <v>17600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50844.82</v>
      </c>
    </row>
    <row r="14" spans="1:3" x14ac:dyDescent="0.2">
      <c r="A14" s="154">
        <v>2.7</v>
      </c>
      <c r="B14" s="136" t="s">
        <v>297</v>
      </c>
      <c r="C14" s="147">
        <v>0</v>
      </c>
    </row>
    <row r="15" spans="1:3" x14ac:dyDescent="0.2">
      <c r="A15" s="154">
        <v>2.8</v>
      </c>
      <c r="B15" s="136" t="s">
        <v>298</v>
      </c>
      <c r="C15" s="147">
        <v>2245154.7599999998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255287.76</v>
      </c>
    </row>
    <row r="18" spans="1:3" x14ac:dyDescent="0.2">
      <c r="A18" s="154" t="s">
        <v>635</v>
      </c>
      <c r="B18" s="136" t="s">
        <v>302</v>
      </c>
      <c r="C18" s="147">
        <v>81445.16</v>
      </c>
    </row>
    <row r="19" spans="1:3" x14ac:dyDescent="0.2">
      <c r="A19" s="154" t="s">
        <v>636</v>
      </c>
      <c r="B19" s="136" t="s">
        <v>607</v>
      </c>
      <c r="C19" s="147">
        <v>791690.98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1016789.72</v>
      </c>
    </row>
    <row r="31" spans="1:3" x14ac:dyDescent="0.2">
      <c r="A31" s="154" t="s">
        <v>625</v>
      </c>
      <c r="B31" s="136" t="s">
        <v>496</v>
      </c>
      <c r="C31" s="147">
        <v>1016789.72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7" x14ac:dyDescent="0.2">
      <c r="A33" s="154" t="s">
        <v>627</v>
      </c>
      <c r="B33" s="136" t="s">
        <v>506</v>
      </c>
      <c r="C33" s="147">
        <v>0</v>
      </c>
    </row>
    <row r="34" spans="1:7" x14ac:dyDescent="0.2">
      <c r="A34" s="154" t="s">
        <v>628</v>
      </c>
      <c r="B34" s="136" t="s">
        <v>629</v>
      </c>
      <c r="C34" s="147">
        <v>0</v>
      </c>
    </row>
    <row r="35" spans="1:7" x14ac:dyDescent="0.2">
      <c r="A35" s="154" t="s">
        <v>630</v>
      </c>
      <c r="B35" s="136" t="s">
        <v>631</v>
      </c>
      <c r="C35" s="147">
        <v>0</v>
      </c>
    </row>
    <row r="36" spans="1:7" x14ac:dyDescent="0.2">
      <c r="A36" s="154" t="s">
        <v>632</v>
      </c>
      <c r="B36" s="136" t="s">
        <v>514</v>
      </c>
      <c r="C36" s="147">
        <v>0</v>
      </c>
    </row>
    <row r="37" spans="1:7" x14ac:dyDescent="0.2">
      <c r="A37" s="154" t="s">
        <v>633</v>
      </c>
      <c r="B37" s="146" t="s">
        <v>634</v>
      </c>
      <c r="C37" s="153">
        <v>0</v>
      </c>
    </row>
    <row r="38" spans="1:7" x14ac:dyDescent="0.2">
      <c r="A38" s="138"/>
      <c r="B38" s="141"/>
      <c r="C38" s="142"/>
    </row>
    <row r="39" spans="1:7" x14ac:dyDescent="0.2">
      <c r="A39" s="143" t="s">
        <v>127</v>
      </c>
      <c r="B39" s="113"/>
      <c r="C39" s="114">
        <f>C5-C7+C30</f>
        <v>39142353.349999994</v>
      </c>
    </row>
    <row r="41" spans="1:7" s="167" customFormat="1" x14ac:dyDescent="0.25">
      <c r="A41" s="164" t="s">
        <v>654</v>
      </c>
      <c r="B41" s="165"/>
      <c r="C41" s="166"/>
      <c r="D41" s="166"/>
      <c r="E41" s="166"/>
      <c r="F41" s="166"/>
      <c r="G41" s="166"/>
    </row>
    <row r="42" spans="1:7" s="84" customFormat="1" x14ac:dyDescent="0.2">
      <c r="B42" s="177"/>
    </row>
    <row r="43" spans="1:7" s="84" customFormat="1" x14ac:dyDescent="0.2">
      <c r="B43" s="177"/>
    </row>
    <row r="44" spans="1:7" s="84" customFormat="1" x14ac:dyDescent="0.2">
      <c r="B44" s="177"/>
    </row>
    <row r="45" spans="1:7" s="84" customFormat="1" ht="15" x14ac:dyDescent="0.25">
      <c r="A45"/>
      <c r="B45" s="173"/>
      <c r="C45"/>
      <c r="D45"/>
      <c r="E45"/>
    </row>
    <row r="46" spans="1:7" s="84" customFormat="1" ht="15" x14ac:dyDescent="0.25">
      <c r="A46"/>
      <c r="B46" s="173"/>
      <c r="C46"/>
      <c r="D46"/>
      <c r="E46"/>
    </row>
    <row r="47" spans="1:7" s="84" customFormat="1" ht="15" x14ac:dyDescent="0.25">
      <c r="A47"/>
      <c r="B47" s="173"/>
      <c r="C47"/>
      <c r="D47"/>
      <c r="E47"/>
    </row>
    <row r="48" spans="1:7" s="84" customFormat="1" ht="15" x14ac:dyDescent="0.25">
      <c r="A48"/>
      <c r="B48" s="173"/>
      <c r="C48"/>
      <c r="D48"/>
      <c r="E48"/>
    </row>
    <row r="49" spans="1:5" s="84" customFormat="1" ht="15" x14ac:dyDescent="0.25">
      <c r="A49"/>
      <c r="B49" s="173"/>
      <c r="C49"/>
      <c r="D49"/>
      <c r="E49"/>
    </row>
    <row r="50" spans="1:5" s="84" customFormat="1" ht="15" x14ac:dyDescent="0.25">
      <c r="A50"/>
      <c r="B50" s="173"/>
      <c r="C50"/>
      <c r="D50"/>
      <c r="E50"/>
    </row>
    <row r="51" spans="1:5" s="84" customFormat="1" ht="15" x14ac:dyDescent="0.25">
      <c r="A51"/>
      <c r="B51" s="173"/>
      <c r="C51"/>
      <c r="D51"/>
      <c r="E51"/>
    </row>
    <row r="52" spans="1:5" s="84" customFormat="1" ht="15" x14ac:dyDescent="0.25">
      <c r="A52"/>
      <c r="B52" s="173"/>
      <c r="C52"/>
      <c r="D52"/>
      <c r="E52"/>
    </row>
    <row r="53" spans="1:5" s="84" customFormat="1" ht="15" x14ac:dyDescent="0.25">
      <c r="A53"/>
      <c r="B53" s="173"/>
      <c r="C53"/>
      <c r="D53"/>
      <c r="E53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5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G58" sqref="G58"/>
    </sheetView>
  </sheetViews>
  <sheetFormatPr baseColWidth="10" defaultColWidth="9.140625" defaultRowHeight="11.25" x14ac:dyDescent="0.2"/>
  <cols>
    <col min="1" max="1" width="6.7109375" style="84" customWidth="1"/>
    <col min="2" max="2" width="52.5703125" style="177" customWidth="1"/>
    <col min="3" max="3" width="13.42578125" style="84" customWidth="1"/>
    <col min="4" max="4" width="13.28515625" style="84" customWidth="1"/>
    <col min="5" max="5" width="12.7109375" style="84" customWidth="1"/>
    <col min="6" max="6" width="12.8554687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85" t="s">
        <v>652</v>
      </c>
      <c r="B1" s="201"/>
      <c r="C1" s="201"/>
      <c r="D1" s="201"/>
      <c r="E1" s="201"/>
      <c r="F1" s="201"/>
      <c r="G1" s="82" t="s">
        <v>244</v>
      </c>
      <c r="H1" s="83">
        <f>'Notas a los Edos Financieros'!E1</f>
        <v>2019</v>
      </c>
    </row>
    <row r="2" spans="1:10" ht="18.95" customHeight="1" x14ac:dyDescent="0.2">
      <c r="A2" s="185" t="s">
        <v>556</v>
      </c>
      <c r="B2" s="201"/>
      <c r="C2" s="201"/>
      <c r="D2" s="201"/>
      <c r="E2" s="201"/>
      <c r="F2" s="201"/>
      <c r="G2" s="82" t="s">
        <v>246</v>
      </c>
      <c r="H2" s="83" t="str">
        <f>'Notas a los Edos Financieros'!E2</f>
        <v>Trimestral</v>
      </c>
    </row>
    <row r="3" spans="1:10" ht="18.95" customHeight="1" x14ac:dyDescent="0.2">
      <c r="A3" s="202" t="s">
        <v>653</v>
      </c>
      <c r="B3" s="203"/>
      <c r="C3" s="203"/>
      <c r="D3" s="203"/>
      <c r="E3" s="203"/>
      <c r="F3" s="203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175"/>
      <c r="C4" s="86"/>
      <c r="D4" s="86"/>
      <c r="E4" s="86"/>
      <c r="F4" s="86"/>
      <c r="G4" s="86"/>
      <c r="H4" s="86"/>
    </row>
    <row r="7" spans="1:10" ht="22.5" x14ac:dyDescent="0.2">
      <c r="A7" s="87" t="s">
        <v>190</v>
      </c>
      <c r="B7" s="176" t="s">
        <v>551</v>
      </c>
      <c r="C7" s="87" t="s">
        <v>226</v>
      </c>
      <c r="D7" s="176" t="s">
        <v>552</v>
      </c>
      <c r="E7" s="176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178" t="s">
        <v>168</v>
      </c>
    </row>
    <row r="9" spans="1:10" x14ac:dyDescent="0.2">
      <c r="A9" s="84">
        <v>7110</v>
      </c>
      <c r="B9" s="177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177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177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ht="22.5" x14ac:dyDescent="0.2">
      <c r="A12" s="84">
        <v>7140</v>
      </c>
      <c r="B12" s="177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ht="22.5" x14ac:dyDescent="0.2">
      <c r="A13" s="84">
        <v>7150</v>
      </c>
      <c r="B13" s="177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177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ht="22.5" x14ac:dyDescent="0.2">
      <c r="A15" s="84">
        <v>7210</v>
      </c>
      <c r="B15" s="177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ht="22.5" x14ac:dyDescent="0.2">
      <c r="A16" s="84">
        <v>7220</v>
      </c>
      <c r="B16" s="177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177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ht="22.5" x14ac:dyDescent="0.2">
      <c r="A18" s="84">
        <v>7240</v>
      </c>
      <c r="B18" s="177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ht="22.5" x14ac:dyDescent="0.2">
      <c r="A19" s="84">
        <v>7250</v>
      </c>
      <c r="B19" s="177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ht="22.5" x14ac:dyDescent="0.2">
      <c r="A20" s="84">
        <v>7260</v>
      </c>
      <c r="B20" s="177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177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177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177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177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ht="22.5" x14ac:dyDescent="0.2">
      <c r="A25" s="84">
        <v>7350</v>
      </c>
      <c r="B25" s="177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ht="22.5" x14ac:dyDescent="0.2">
      <c r="A26" s="84">
        <v>7360</v>
      </c>
      <c r="B26" s="177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177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177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ht="22.5" x14ac:dyDescent="0.2">
      <c r="A29" s="84">
        <v>7510</v>
      </c>
      <c r="B29" s="177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ht="22.5" x14ac:dyDescent="0.2">
      <c r="A30" s="84">
        <v>7520</v>
      </c>
      <c r="B30" s="177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177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177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177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177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178" t="s">
        <v>140</v>
      </c>
    </row>
    <row r="36" spans="1:6" x14ac:dyDescent="0.2">
      <c r="A36" s="84">
        <v>8110</v>
      </c>
      <c r="B36" s="177" t="s">
        <v>139</v>
      </c>
      <c r="C36" s="89">
        <v>60315913.920000002</v>
      </c>
      <c r="D36" s="89">
        <v>0</v>
      </c>
      <c r="E36" s="89">
        <v>0</v>
      </c>
      <c r="F36" s="89">
        <f t="shared" si="0"/>
        <v>60315913.920000002</v>
      </c>
    </row>
    <row r="37" spans="1:6" x14ac:dyDescent="0.2">
      <c r="A37" s="84">
        <v>8120</v>
      </c>
      <c r="B37" s="177" t="s">
        <v>138</v>
      </c>
      <c r="C37" s="89">
        <v>20454595.780000001</v>
      </c>
      <c r="D37" s="89">
        <v>0</v>
      </c>
      <c r="E37" s="89">
        <v>0</v>
      </c>
      <c r="F37" s="89">
        <f t="shared" si="0"/>
        <v>20454595.780000001</v>
      </c>
    </row>
    <row r="38" spans="1:6" x14ac:dyDescent="0.2">
      <c r="A38" s="84">
        <v>8130</v>
      </c>
      <c r="B38" s="177" t="s">
        <v>137</v>
      </c>
      <c r="C38" s="89">
        <v>60315913.920000002</v>
      </c>
      <c r="D38" s="89">
        <v>0</v>
      </c>
      <c r="E38" s="89">
        <v>0</v>
      </c>
      <c r="F38" s="89">
        <f t="shared" si="0"/>
        <v>60315913.920000002</v>
      </c>
    </row>
    <row r="39" spans="1:6" x14ac:dyDescent="0.2">
      <c r="A39" s="84">
        <v>8140</v>
      </c>
      <c r="B39" s="177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177" t="s">
        <v>135</v>
      </c>
      <c r="C40" s="89">
        <v>39861318.140000001</v>
      </c>
      <c r="D40" s="89">
        <v>0</v>
      </c>
      <c r="E40" s="89">
        <v>0</v>
      </c>
      <c r="F40" s="89">
        <f t="shared" si="0"/>
        <v>39861318.140000001</v>
      </c>
    </row>
    <row r="41" spans="1:6" x14ac:dyDescent="0.2">
      <c r="A41" s="84">
        <v>8210</v>
      </c>
      <c r="B41" s="177" t="s">
        <v>134</v>
      </c>
      <c r="C41" s="89">
        <v>60315913.920000002</v>
      </c>
      <c r="D41" s="89">
        <v>0</v>
      </c>
      <c r="E41" s="89">
        <v>0</v>
      </c>
      <c r="F41" s="89">
        <f t="shared" si="0"/>
        <v>60315913.920000002</v>
      </c>
    </row>
    <row r="42" spans="1:6" x14ac:dyDescent="0.2">
      <c r="A42" s="84">
        <v>8220</v>
      </c>
      <c r="B42" s="177" t="s">
        <v>133</v>
      </c>
      <c r="C42" s="89">
        <v>30965739.050000001</v>
      </c>
      <c r="D42" s="89">
        <v>0</v>
      </c>
      <c r="E42" s="89">
        <v>0</v>
      </c>
      <c r="F42" s="89">
        <f t="shared" si="0"/>
        <v>30965739.050000001</v>
      </c>
    </row>
    <row r="43" spans="1:6" x14ac:dyDescent="0.2">
      <c r="A43" s="84">
        <v>8230</v>
      </c>
      <c r="B43" s="177" t="s">
        <v>132</v>
      </c>
      <c r="C43" s="89">
        <v>3633946.58</v>
      </c>
      <c r="D43" s="89">
        <v>1844450</v>
      </c>
      <c r="E43" s="89">
        <v>0</v>
      </c>
      <c r="F43" s="89">
        <f t="shared" si="0"/>
        <v>5478396.5800000001</v>
      </c>
    </row>
    <row r="44" spans="1:6" x14ac:dyDescent="0.2">
      <c r="A44" s="84">
        <v>8240</v>
      </c>
      <c r="B44" s="177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177" t="s">
        <v>130</v>
      </c>
      <c r="C45" s="89">
        <v>0</v>
      </c>
      <c r="D45" s="89">
        <v>52114.12</v>
      </c>
      <c r="E45" s="89">
        <v>0</v>
      </c>
      <c r="F45" s="89">
        <f t="shared" si="0"/>
        <v>52114.12</v>
      </c>
    </row>
    <row r="46" spans="1:6" x14ac:dyDescent="0.2">
      <c r="A46" s="84">
        <v>8260</v>
      </c>
      <c r="B46" s="177" t="s">
        <v>129</v>
      </c>
      <c r="C46" s="89">
        <v>29350174.870000001</v>
      </c>
      <c r="D46" s="89">
        <v>12265167.07</v>
      </c>
      <c r="E46" s="89">
        <v>0</v>
      </c>
      <c r="F46" s="89">
        <f t="shared" si="0"/>
        <v>41615341.939999998</v>
      </c>
    </row>
    <row r="47" spans="1:6" x14ac:dyDescent="0.2">
      <c r="A47" s="84">
        <v>8270</v>
      </c>
      <c r="B47" s="177" t="s">
        <v>128</v>
      </c>
      <c r="C47" s="89">
        <v>29350174.870000001</v>
      </c>
      <c r="D47" s="89">
        <v>12213052.949999999</v>
      </c>
      <c r="E47" s="89">
        <v>0</v>
      </c>
      <c r="F47" s="89">
        <f t="shared" si="0"/>
        <v>41563227.82</v>
      </c>
    </row>
    <row r="50" spans="1:7" s="167" customFormat="1" x14ac:dyDescent="0.25">
      <c r="A50" s="164" t="s">
        <v>654</v>
      </c>
      <c r="B50" s="165"/>
      <c r="C50" s="166"/>
      <c r="D50" s="166"/>
      <c r="E50" s="166"/>
      <c r="F50" s="166"/>
      <c r="G50" s="166"/>
    </row>
    <row r="54" spans="1:7" ht="15" x14ac:dyDescent="0.25">
      <c r="A54"/>
      <c r="B54" s="173"/>
      <c r="C54"/>
      <c r="D54"/>
      <c r="E54"/>
    </row>
    <row r="55" spans="1:7" ht="15" x14ac:dyDescent="0.25">
      <c r="A55"/>
      <c r="B55" s="173"/>
      <c r="C55"/>
      <c r="D55"/>
      <c r="E55"/>
    </row>
    <row r="56" spans="1:7" ht="15" x14ac:dyDescent="0.25">
      <c r="A56"/>
      <c r="B56" s="173"/>
      <c r="C56"/>
      <c r="D56"/>
      <c r="E56"/>
    </row>
    <row r="57" spans="1:7" ht="15" x14ac:dyDescent="0.25">
      <c r="A57"/>
      <c r="B57" s="173"/>
      <c r="C57"/>
      <c r="D57"/>
      <c r="E57"/>
    </row>
    <row r="58" spans="1:7" ht="15" x14ac:dyDescent="0.25">
      <c r="A58"/>
      <c r="B58" s="173"/>
      <c r="C58"/>
      <c r="D58"/>
      <c r="E58"/>
    </row>
    <row r="59" spans="1:7" ht="15" x14ac:dyDescent="0.25">
      <c r="A59"/>
      <c r="B59" s="173"/>
      <c r="C59"/>
      <c r="D59"/>
      <c r="E59"/>
    </row>
    <row r="60" spans="1:7" ht="15" x14ac:dyDescent="0.25">
      <c r="A60"/>
      <c r="B60" s="173"/>
      <c r="C60"/>
      <c r="D60"/>
      <c r="E60"/>
    </row>
    <row r="61" spans="1:7" ht="15" x14ac:dyDescent="0.25">
      <c r="A61"/>
      <c r="B61" s="173"/>
      <c r="C61"/>
      <c r="D61"/>
      <c r="E61"/>
    </row>
    <row r="62" spans="1:7" ht="15" x14ac:dyDescent="0.25">
      <c r="A62"/>
      <c r="B62" s="173"/>
      <c r="C62"/>
      <c r="D62"/>
      <c r="E62"/>
    </row>
    <row r="63" spans="1:7" s="94" customFormat="1" x14ac:dyDescent="0.2">
      <c r="B63" s="179"/>
    </row>
    <row r="64" spans="1:7" s="94" customFormat="1" x14ac:dyDescent="0.2">
      <c r="B64" s="179"/>
    </row>
    <row r="65" spans="2:2" s="94" customFormat="1" x14ac:dyDescent="0.2">
      <c r="B65" s="179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11811023622047245" top="0.35433070866141736" bottom="0.15748031496062992" header="0.31496062992125984" footer="0.31496062992125984"/>
  <pageSetup scale="65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204" t="s">
        <v>37</v>
      </c>
      <c r="B5" s="204"/>
      <c r="C5" s="204"/>
      <c r="D5" s="204"/>
      <c r="E5" s="204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205" t="s">
        <v>41</v>
      </c>
      <c r="C10" s="205"/>
      <c r="D10" s="205"/>
      <c r="E10" s="205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205" t="s">
        <v>45</v>
      </c>
      <c r="C12" s="205"/>
      <c r="D12" s="205"/>
      <c r="E12" s="205"/>
    </row>
    <row r="13" spans="1:8" s="11" customFormat="1" ht="26.1" customHeight="1" x14ac:dyDescent="0.2">
      <c r="A13" s="158" t="s">
        <v>46</v>
      </c>
      <c r="B13" s="205" t="s">
        <v>47</v>
      </c>
      <c r="C13" s="205"/>
      <c r="D13" s="205"/>
      <c r="E13" s="205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206" t="s">
        <v>52</v>
      </c>
      <c r="C31" s="206"/>
      <c r="D31" s="206"/>
      <c r="E31" s="206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"/>
  <sheetViews>
    <sheetView topLeftCell="A124" zoomScale="106" zoomScaleNormal="106" workbookViewId="0">
      <selection activeCell="A143" sqref="A143:IV159"/>
    </sheetView>
  </sheetViews>
  <sheetFormatPr baseColWidth="10" defaultColWidth="9.140625" defaultRowHeight="11.25" x14ac:dyDescent="0.2"/>
  <cols>
    <col min="1" max="1" width="10" style="75" customWidth="1"/>
    <col min="2" max="2" width="54.28515625" style="168" customWidth="1"/>
    <col min="3" max="3" width="13" style="75" customWidth="1"/>
    <col min="4" max="4" width="14.42578125" style="75" customWidth="1"/>
    <col min="5" max="6" width="14.85546875" style="75" customWidth="1"/>
    <col min="7" max="7" width="12.5703125" style="75" customWidth="1"/>
    <col min="8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83" t="s">
        <v>652</v>
      </c>
      <c r="B1" s="184"/>
      <c r="C1" s="184"/>
      <c r="D1" s="184"/>
      <c r="E1" s="184"/>
      <c r="F1" s="184"/>
      <c r="G1" s="69" t="s">
        <v>244</v>
      </c>
      <c r="H1" s="80">
        <v>2019</v>
      </c>
    </row>
    <row r="2" spans="1:8" s="71" customFormat="1" ht="18.95" customHeight="1" x14ac:dyDescent="0.25">
      <c r="A2" s="183" t="s">
        <v>245</v>
      </c>
      <c r="B2" s="184"/>
      <c r="C2" s="184"/>
      <c r="D2" s="184"/>
      <c r="E2" s="184"/>
      <c r="F2" s="184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83" t="s">
        <v>653</v>
      </c>
      <c r="B3" s="184"/>
      <c r="C3" s="184"/>
      <c r="D3" s="184"/>
      <c r="E3" s="184"/>
      <c r="F3" s="184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170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170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171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168" t="s">
        <v>250</v>
      </c>
      <c r="C8" s="79">
        <v>6887107.8099999996</v>
      </c>
      <c r="D8" s="75" t="s">
        <v>655</v>
      </c>
    </row>
    <row r="9" spans="1:8" x14ac:dyDescent="0.2">
      <c r="A9" s="77">
        <v>1115</v>
      </c>
      <c r="B9" s="168" t="s">
        <v>251</v>
      </c>
      <c r="C9" s="79">
        <v>2117854.7200000002</v>
      </c>
      <c r="D9" s="75" t="s">
        <v>655</v>
      </c>
    </row>
    <row r="10" spans="1:8" x14ac:dyDescent="0.2">
      <c r="A10" s="77">
        <v>1121</v>
      </c>
      <c r="B10" s="168" t="s">
        <v>252</v>
      </c>
      <c r="C10" s="79">
        <v>0</v>
      </c>
    </row>
    <row r="11" spans="1:8" x14ac:dyDescent="0.2">
      <c r="A11" s="77">
        <v>1211</v>
      </c>
      <c r="B11" s="168" t="s">
        <v>253</v>
      </c>
      <c r="C11" s="79">
        <v>0</v>
      </c>
    </row>
    <row r="13" spans="1:8" x14ac:dyDescent="0.2">
      <c r="A13" s="74" t="s">
        <v>199</v>
      </c>
      <c r="B13" s="170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171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ht="33.75" x14ac:dyDescent="0.2">
      <c r="A15" s="77">
        <v>1122</v>
      </c>
      <c r="B15" s="168" t="s">
        <v>254</v>
      </c>
      <c r="C15" s="79">
        <v>24156885.48</v>
      </c>
      <c r="D15" s="79">
        <v>21285712.640000001</v>
      </c>
      <c r="E15" s="79">
        <v>19063816.5</v>
      </c>
      <c r="F15" s="79">
        <v>18843893.890000001</v>
      </c>
      <c r="G15" s="79">
        <v>13022242.779999999</v>
      </c>
      <c r="H15" s="168" t="s">
        <v>656</v>
      </c>
    </row>
    <row r="16" spans="1:8" ht="33.75" x14ac:dyDescent="0.2">
      <c r="A16" s="77">
        <v>1124</v>
      </c>
      <c r="B16" s="168" t="s">
        <v>255</v>
      </c>
      <c r="C16" s="79">
        <v>6630</v>
      </c>
      <c r="D16" s="79">
        <v>6630</v>
      </c>
      <c r="E16" s="79">
        <v>6630</v>
      </c>
      <c r="F16" s="79">
        <v>6630</v>
      </c>
      <c r="G16" s="79">
        <v>6630</v>
      </c>
      <c r="H16" s="168" t="s">
        <v>656</v>
      </c>
    </row>
    <row r="18" spans="1:8" x14ac:dyDescent="0.2">
      <c r="A18" s="74" t="s">
        <v>200</v>
      </c>
      <c r="B18" s="170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171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168" t="s">
        <v>261</v>
      </c>
      <c r="C20" s="79">
        <v>705151.85</v>
      </c>
      <c r="D20" s="79">
        <v>705151.85</v>
      </c>
      <c r="E20" s="79">
        <v>0</v>
      </c>
      <c r="F20" s="79">
        <v>0</v>
      </c>
      <c r="G20" s="79">
        <v>0</v>
      </c>
    </row>
    <row r="21" spans="1:8" ht="22.5" x14ac:dyDescent="0.2">
      <c r="A21" s="77">
        <v>1125</v>
      </c>
      <c r="B21" s="168" t="s">
        <v>262</v>
      </c>
      <c r="C21" s="79">
        <v>24970.17</v>
      </c>
      <c r="D21" s="79">
        <v>0</v>
      </c>
      <c r="E21" s="79">
        <v>0</v>
      </c>
      <c r="F21" s="79">
        <v>0</v>
      </c>
      <c r="G21" s="79">
        <v>24970.17</v>
      </c>
      <c r="H21" s="169" t="s">
        <v>657</v>
      </c>
    </row>
    <row r="22" spans="1:8" ht="22.5" x14ac:dyDescent="0.2">
      <c r="A22" s="77">
        <v>1131</v>
      </c>
      <c r="B22" s="168" t="s">
        <v>263</v>
      </c>
      <c r="C22" s="79">
        <v>97914.81</v>
      </c>
      <c r="D22" s="79">
        <v>97914.81</v>
      </c>
      <c r="E22" s="79">
        <v>0</v>
      </c>
      <c r="F22" s="79">
        <v>0</v>
      </c>
      <c r="G22" s="79">
        <v>0</v>
      </c>
    </row>
    <row r="23" spans="1:8" ht="22.5" x14ac:dyDescent="0.2">
      <c r="A23" s="77">
        <v>1132</v>
      </c>
      <c r="B23" s="168" t="s">
        <v>264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168" t="s">
        <v>265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168" t="s">
        <v>266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168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170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171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168" t="s">
        <v>270</v>
      </c>
      <c r="C30" s="79">
        <f>SUM(C31:C35)</f>
        <v>0</v>
      </c>
    </row>
    <row r="31" spans="1:8" x14ac:dyDescent="0.2">
      <c r="A31" s="77">
        <v>1141</v>
      </c>
      <c r="B31" s="168" t="s">
        <v>271</v>
      </c>
      <c r="C31" s="79">
        <v>0</v>
      </c>
    </row>
    <row r="32" spans="1:8" x14ac:dyDescent="0.2">
      <c r="A32" s="77">
        <v>1142</v>
      </c>
      <c r="B32" s="168" t="s">
        <v>272</v>
      </c>
      <c r="C32" s="79">
        <v>0</v>
      </c>
    </row>
    <row r="33" spans="1:8" x14ac:dyDescent="0.2">
      <c r="A33" s="77">
        <v>1143</v>
      </c>
      <c r="B33" s="168" t="s">
        <v>273</v>
      </c>
      <c r="C33" s="79">
        <v>0</v>
      </c>
    </row>
    <row r="34" spans="1:8" x14ac:dyDescent="0.2">
      <c r="A34" s="77">
        <v>1144</v>
      </c>
      <c r="B34" s="168" t="s">
        <v>274</v>
      </c>
      <c r="C34" s="79">
        <v>0</v>
      </c>
    </row>
    <row r="35" spans="1:8" x14ac:dyDescent="0.2">
      <c r="A35" s="77">
        <v>1145</v>
      </c>
      <c r="B35" s="168" t="s">
        <v>275</v>
      </c>
      <c r="C35" s="79">
        <v>0</v>
      </c>
    </row>
    <row r="37" spans="1:8" x14ac:dyDescent="0.2">
      <c r="A37" s="74" t="s">
        <v>276</v>
      </c>
      <c r="B37" s="170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171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168" t="s">
        <v>278</v>
      </c>
      <c r="C39" s="79">
        <f>C40</f>
        <v>830108.39</v>
      </c>
    </row>
    <row r="40" spans="1:8" x14ac:dyDescent="0.2">
      <c r="A40" s="77">
        <v>1151</v>
      </c>
      <c r="B40" s="168" t="s">
        <v>279</v>
      </c>
      <c r="C40" s="79">
        <v>830108.39</v>
      </c>
    </row>
    <row r="42" spans="1:8" x14ac:dyDescent="0.2">
      <c r="A42" s="74" t="s">
        <v>206</v>
      </c>
      <c r="B42" s="170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171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168" t="s">
        <v>280</v>
      </c>
      <c r="C44" s="79">
        <v>0</v>
      </c>
    </row>
    <row r="46" spans="1:8" x14ac:dyDescent="0.2">
      <c r="A46" s="74" t="s">
        <v>207</v>
      </c>
      <c r="B46" s="170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171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168" t="s">
        <v>281</v>
      </c>
      <c r="C48" s="79">
        <v>0</v>
      </c>
    </row>
    <row r="50" spans="1:9" x14ac:dyDescent="0.2">
      <c r="A50" s="74" t="s">
        <v>211</v>
      </c>
      <c r="B50" s="170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171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168" t="s">
        <v>284</v>
      </c>
      <c r="C52" s="79">
        <f>SUM(C53:C59)</f>
        <v>37777543.379999995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168" t="s">
        <v>285</v>
      </c>
      <c r="C53" s="79">
        <v>0</v>
      </c>
      <c r="D53" s="79">
        <v>0</v>
      </c>
      <c r="E53" s="79">
        <v>0</v>
      </c>
    </row>
    <row r="54" spans="1:9" x14ac:dyDescent="0.2">
      <c r="A54" s="77">
        <v>1232</v>
      </c>
      <c r="B54" s="168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168" t="s">
        <v>287</v>
      </c>
      <c r="C55" s="79">
        <v>13274.91</v>
      </c>
      <c r="D55" s="79">
        <v>0</v>
      </c>
      <c r="E55" s="79">
        <v>0</v>
      </c>
    </row>
    <row r="56" spans="1:9" x14ac:dyDescent="0.2">
      <c r="A56" s="77">
        <v>1234</v>
      </c>
      <c r="B56" s="168" t="s">
        <v>288</v>
      </c>
      <c r="C56" s="79">
        <v>0</v>
      </c>
      <c r="D56" s="79">
        <v>0</v>
      </c>
      <c r="E56" s="79">
        <v>0</v>
      </c>
    </row>
    <row r="57" spans="1:9" x14ac:dyDescent="0.2">
      <c r="A57" s="77">
        <v>1235</v>
      </c>
      <c r="B57" s="168" t="s">
        <v>289</v>
      </c>
      <c r="C57" s="79">
        <v>32730173.739999998</v>
      </c>
      <c r="D57" s="79">
        <v>0</v>
      </c>
      <c r="E57" s="79">
        <v>0</v>
      </c>
    </row>
    <row r="58" spans="1:9" x14ac:dyDescent="0.2">
      <c r="A58" s="77">
        <v>1236</v>
      </c>
      <c r="B58" s="168" t="s">
        <v>290</v>
      </c>
      <c r="C58" s="79">
        <v>5034094.7300000004</v>
      </c>
      <c r="D58" s="79">
        <v>0</v>
      </c>
      <c r="E58" s="79">
        <v>0</v>
      </c>
    </row>
    <row r="59" spans="1:9" x14ac:dyDescent="0.2">
      <c r="A59" s="77">
        <v>1239</v>
      </c>
      <c r="B59" s="168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168" t="s">
        <v>292</v>
      </c>
      <c r="C60" s="79">
        <f>SUM(C61:C68)</f>
        <v>22970278.75</v>
      </c>
      <c r="D60" s="79">
        <f>SUM(D61:D68)</f>
        <v>926912.91999999993</v>
      </c>
      <c r="E60" s="79">
        <f>SUM(E61:E68)</f>
        <v>-2635611.5</v>
      </c>
      <c r="F60" s="75" t="s">
        <v>658</v>
      </c>
    </row>
    <row r="61" spans="1:9" x14ac:dyDescent="0.2">
      <c r="A61" s="77">
        <v>1241</v>
      </c>
      <c r="B61" s="168" t="s">
        <v>293</v>
      </c>
      <c r="C61" s="79">
        <v>2995871.94</v>
      </c>
      <c r="D61" s="79">
        <v>104685.48</v>
      </c>
      <c r="E61" s="79">
        <v>-282021.53999999998</v>
      </c>
      <c r="F61" s="75" t="s">
        <v>658</v>
      </c>
    </row>
    <row r="62" spans="1:9" x14ac:dyDescent="0.2">
      <c r="A62" s="77">
        <v>1242</v>
      </c>
      <c r="B62" s="168" t="s">
        <v>294</v>
      </c>
      <c r="C62" s="79">
        <v>153953.89000000001</v>
      </c>
      <c r="D62" s="79">
        <v>11452.42</v>
      </c>
      <c r="E62" s="79">
        <v>-22327.759999999998</v>
      </c>
      <c r="F62" s="75" t="s">
        <v>658</v>
      </c>
    </row>
    <row r="63" spans="1:9" x14ac:dyDescent="0.2">
      <c r="A63" s="77">
        <v>1243</v>
      </c>
      <c r="B63" s="168" t="s">
        <v>295</v>
      </c>
      <c r="C63" s="79">
        <v>44214.73</v>
      </c>
      <c r="D63" s="79">
        <v>1761.47</v>
      </c>
      <c r="E63" s="79">
        <v>-6018.36</v>
      </c>
      <c r="F63" s="75" t="s">
        <v>658</v>
      </c>
    </row>
    <row r="64" spans="1:9" x14ac:dyDescent="0.2">
      <c r="A64" s="77">
        <v>1244</v>
      </c>
      <c r="B64" s="168" t="s">
        <v>296</v>
      </c>
      <c r="C64" s="79">
        <v>9831403.7799999993</v>
      </c>
      <c r="D64" s="79">
        <v>529983.09</v>
      </c>
      <c r="E64" s="79">
        <v>-1341868.29</v>
      </c>
      <c r="F64" s="75" t="s">
        <v>658</v>
      </c>
    </row>
    <row r="65" spans="1:9" x14ac:dyDescent="0.2">
      <c r="A65" s="77">
        <v>1245</v>
      </c>
      <c r="B65" s="168" t="s">
        <v>297</v>
      </c>
      <c r="C65" s="79">
        <v>0</v>
      </c>
      <c r="D65" s="79">
        <v>0</v>
      </c>
      <c r="E65" s="79">
        <v>0</v>
      </c>
    </row>
    <row r="66" spans="1:9" x14ac:dyDescent="0.2">
      <c r="A66" s="77">
        <v>1246</v>
      </c>
      <c r="B66" s="168" t="s">
        <v>298</v>
      </c>
      <c r="C66" s="79">
        <v>9944834.4100000001</v>
      </c>
      <c r="D66" s="79">
        <v>279030.46000000002</v>
      </c>
      <c r="E66" s="79">
        <v>-983375.55</v>
      </c>
      <c r="F66" s="75" t="s">
        <v>658</v>
      </c>
    </row>
    <row r="67" spans="1:9" x14ac:dyDescent="0.2">
      <c r="A67" s="77">
        <v>1247</v>
      </c>
      <c r="B67" s="168" t="s">
        <v>299</v>
      </c>
      <c r="C67" s="79">
        <v>0</v>
      </c>
      <c r="D67" s="79">
        <v>0</v>
      </c>
      <c r="E67" s="79">
        <v>0</v>
      </c>
    </row>
    <row r="68" spans="1:9" x14ac:dyDescent="0.2">
      <c r="A68" s="77">
        <v>1248</v>
      </c>
      <c r="B68" s="168" t="s">
        <v>300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212</v>
      </c>
      <c r="B70" s="170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171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168" t="s">
        <v>302</v>
      </c>
      <c r="C72" s="79">
        <f>SUM(C73:C77)</f>
        <v>965231.46</v>
      </c>
      <c r="D72" s="79">
        <f>SUM(D73:D77)</f>
        <v>89213.05</v>
      </c>
      <c r="E72" s="79">
        <f>SUM(E73:E77)</f>
        <v>0</v>
      </c>
    </row>
    <row r="73" spans="1:9" x14ac:dyDescent="0.2">
      <c r="A73" s="77">
        <v>1251</v>
      </c>
      <c r="B73" s="168" t="s">
        <v>303</v>
      </c>
      <c r="C73" s="79">
        <v>965231.46</v>
      </c>
      <c r="D73" s="79">
        <v>89213.05</v>
      </c>
      <c r="E73" s="79">
        <v>0</v>
      </c>
      <c r="F73" s="75" t="s">
        <v>659</v>
      </c>
    </row>
    <row r="74" spans="1:9" x14ac:dyDescent="0.2">
      <c r="A74" s="77">
        <v>1252</v>
      </c>
      <c r="B74" s="168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168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168" t="s">
        <v>306</v>
      </c>
      <c r="C76" s="79">
        <v>0</v>
      </c>
      <c r="D76" s="79">
        <v>0</v>
      </c>
      <c r="E76" s="79">
        <v>0</v>
      </c>
    </row>
    <row r="77" spans="1:9" x14ac:dyDescent="0.2">
      <c r="A77" s="77">
        <v>1259</v>
      </c>
      <c r="B77" s="168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168" t="s">
        <v>308</v>
      </c>
      <c r="C78" s="79">
        <f>SUM(C79:C84)</f>
        <v>3731335.69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168" t="s">
        <v>309</v>
      </c>
      <c r="C79" s="79">
        <v>3731335.69</v>
      </c>
      <c r="D79" s="79">
        <v>0</v>
      </c>
      <c r="E79" s="79">
        <v>0</v>
      </c>
    </row>
    <row r="80" spans="1:9" x14ac:dyDescent="0.2">
      <c r="A80" s="77">
        <v>1272</v>
      </c>
      <c r="B80" s="168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168" t="s">
        <v>311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168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168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168" t="s">
        <v>314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214</v>
      </c>
      <c r="B86" s="170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171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168" t="s">
        <v>316</v>
      </c>
      <c r="C88" s="79">
        <f>SUM(C89:C90)</f>
        <v>0</v>
      </c>
    </row>
    <row r="89" spans="1:8" ht="22.5" x14ac:dyDescent="0.2">
      <c r="A89" s="77">
        <v>1161</v>
      </c>
      <c r="B89" s="168" t="s">
        <v>317</v>
      </c>
      <c r="C89" s="79">
        <v>0</v>
      </c>
    </row>
    <row r="90" spans="1:8" x14ac:dyDescent="0.2">
      <c r="A90" s="77">
        <v>1162</v>
      </c>
      <c r="B90" s="168" t="s">
        <v>318</v>
      </c>
      <c r="C90" s="79">
        <v>0</v>
      </c>
    </row>
    <row r="92" spans="1:8" x14ac:dyDescent="0.2">
      <c r="A92" s="74" t="s">
        <v>216</v>
      </c>
      <c r="B92" s="170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171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168" t="s">
        <v>319</v>
      </c>
      <c r="C94" s="79">
        <f>SUM(C95:C97)</f>
        <v>0</v>
      </c>
    </row>
    <row r="95" spans="1:8" x14ac:dyDescent="0.2">
      <c r="A95" s="77">
        <v>1291</v>
      </c>
      <c r="B95" s="168" t="s">
        <v>320</v>
      </c>
      <c r="C95" s="79">
        <v>0</v>
      </c>
    </row>
    <row r="96" spans="1:8" x14ac:dyDescent="0.2">
      <c r="A96" s="77">
        <v>1292</v>
      </c>
      <c r="B96" s="168" t="s">
        <v>321</v>
      </c>
      <c r="C96" s="79">
        <v>0</v>
      </c>
    </row>
    <row r="97" spans="1:8" x14ac:dyDescent="0.2">
      <c r="A97" s="77">
        <v>1293</v>
      </c>
      <c r="B97" s="168" t="s">
        <v>322</v>
      </c>
      <c r="C97" s="79">
        <v>0</v>
      </c>
    </row>
    <row r="99" spans="1:8" x14ac:dyDescent="0.2">
      <c r="A99" s="74" t="s">
        <v>217</v>
      </c>
      <c r="B99" s="170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171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168" t="s">
        <v>325</v>
      </c>
      <c r="C101" s="79">
        <f>SUM(C102:C110)</f>
        <v>16301662.029999999</v>
      </c>
      <c r="D101" s="79">
        <f>SUM(D102:D110)</f>
        <v>14345941.67</v>
      </c>
      <c r="E101" s="79">
        <f>SUM(E102:E110)</f>
        <v>0</v>
      </c>
      <c r="F101" s="79">
        <f>SUM(F102:F110)</f>
        <v>1933769.23</v>
      </c>
      <c r="G101" s="79">
        <f>SUM(G102:G110)</f>
        <v>21951.13</v>
      </c>
    </row>
    <row r="102" spans="1:8" ht="67.5" x14ac:dyDescent="0.2">
      <c r="A102" s="77">
        <v>2111</v>
      </c>
      <c r="B102" s="168" t="s">
        <v>326</v>
      </c>
      <c r="C102" s="79">
        <v>4451.13</v>
      </c>
      <c r="E102" s="79">
        <v>0</v>
      </c>
      <c r="F102" s="79">
        <v>0</v>
      </c>
      <c r="G102" s="79">
        <f>C102</f>
        <v>4451.13</v>
      </c>
      <c r="H102" s="168" t="s">
        <v>660</v>
      </c>
    </row>
    <row r="103" spans="1:8" ht="67.5" x14ac:dyDescent="0.2">
      <c r="A103" s="77">
        <v>2112</v>
      </c>
      <c r="B103" s="168" t="s">
        <v>327</v>
      </c>
      <c r="C103" s="79">
        <v>1933769.23</v>
      </c>
      <c r="E103" s="79">
        <v>0</v>
      </c>
      <c r="F103" s="79">
        <f>C103</f>
        <v>1933769.23</v>
      </c>
      <c r="G103" s="79">
        <v>0</v>
      </c>
      <c r="H103" s="168" t="s">
        <v>661</v>
      </c>
    </row>
    <row r="104" spans="1:8" x14ac:dyDescent="0.2">
      <c r="A104" s="77">
        <v>2113</v>
      </c>
      <c r="B104" s="168" t="s">
        <v>328</v>
      </c>
      <c r="C104" s="79">
        <v>17500</v>
      </c>
      <c r="E104" s="79">
        <v>0</v>
      </c>
      <c r="F104" s="79">
        <v>0</v>
      </c>
      <c r="G104" s="79">
        <f>C104</f>
        <v>17500</v>
      </c>
    </row>
    <row r="105" spans="1:8" x14ac:dyDescent="0.2">
      <c r="A105" s="77">
        <v>2114</v>
      </c>
      <c r="B105" s="168" t="s">
        <v>329</v>
      </c>
      <c r="C105" s="79">
        <v>0</v>
      </c>
      <c r="D105" s="79">
        <f t="shared" ref="D105:D110" si="0">C105</f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168" t="s">
        <v>330</v>
      </c>
      <c r="C106" s="79">
        <v>0</v>
      </c>
      <c r="D106" s="79">
        <f t="shared" si="0"/>
        <v>0</v>
      </c>
      <c r="E106" s="79">
        <v>0</v>
      </c>
      <c r="F106" s="79">
        <v>0</v>
      </c>
      <c r="G106" s="79">
        <v>0</v>
      </c>
    </row>
    <row r="107" spans="1:8" ht="22.5" x14ac:dyDescent="0.2">
      <c r="A107" s="77">
        <v>2116</v>
      </c>
      <c r="B107" s="168" t="s">
        <v>331</v>
      </c>
      <c r="C107" s="79">
        <v>0</v>
      </c>
      <c r="D107" s="79">
        <f t="shared" si="0"/>
        <v>0</v>
      </c>
      <c r="E107" s="79">
        <v>0</v>
      </c>
      <c r="F107" s="79">
        <v>0</v>
      </c>
      <c r="G107" s="79">
        <v>0</v>
      </c>
    </row>
    <row r="108" spans="1:8" ht="56.25" x14ac:dyDescent="0.2">
      <c r="A108" s="77">
        <v>2117</v>
      </c>
      <c r="B108" s="168" t="s">
        <v>332</v>
      </c>
      <c r="C108" s="79">
        <v>14063208.880000001</v>
      </c>
      <c r="D108" s="79">
        <f t="shared" si="0"/>
        <v>14063208.880000001</v>
      </c>
      <c r="E108" s="79">
        <v>0</v>
      </c>
      <c r="F108" s="79">
        <v>0</v>
      </c>
      <c r="G108" s="79">
        <v>0</v>
      </c>
      <c r="H108" s="168" t="s">
        <v>662</v>
      </c>
    </row>
    <row r="109" spans="1:8" x14ac:dyDescent="0.2">
      <c r="A109" s="77">
        <v>2118</v>
      </c>
      <c r="B109" s="168" t="s">
        <v>333</v>
      </c>
      <c r="C109" s="79">
        <v>0</v>
      </c>
      <c r="D109" s="79">
        <f t="shared" si="0"/>
        <v>0</v>
      </c>
      <c r="E109" s="79">
        <v>0</v>
      </c>
      <c r="F109" s="79">
        <v>0</v>
      </c>
      <c r="G109" s="79">
        <v>0</v>
      </c>
    </row>
    <row r="110" spans="1:8" ht="33.75" x14ac:dyDescent="0.2">
      <c r="A110" s="77">
        <v>2119</v>
      </c>
      <c r="B110" s="168" t="s">
        <v>334</v>
      </c>
      <c r="C110" s="79">
        <v>282732.78999999998</v>
      </c>
      <c r="D110" s="79">
        <f t="shared" si="0"/>
        <v>282732.78999999998</v>
      </c>
      <c r="E110" s="79">
        <v>0</v>
      </c>
      <c r="F110" s="79">
        <v>0</v>
      </c>
      <c r="G110" s="79">
        <v>0</v>
      </c>
      <c r="H110" s="168" t="s">
        <v>663</v>
      </c>
    </row>
    <row r="111" spans="1:8" x14ac:dyDescent="0.2">
      <c r="A111" s="77">
        <v>2120</v>
      </c>
      <c r="B111" s="168" t="s">
        <v>335</v>
      </c>
      <c r="C111" s="79">
        <f>SUM(C112:C114)</f>
        <v>0</v>
      </c>
      <c r="D111" s="79">
        <f>SUM(D112:D114)</f>
        <v>0</v>
      </c>
      <c r="E111" s="79">
        <f>SUM(E112:E114)</f>
        <v>0</v>
      </c>
      <c r="F111" s="79">
        <f>SUM(F112:F114)</f>
        <v>0</v>
      </c>
      <c r="G111" s="79">
        <f>SUM(G112:G114)</f>
        <v>0</v>
      </c>
    </row>
    <row r="112" spans="1:8" x14ac:dyDescent="0.2">
      <c r="A112" s="77">
        <v>2121</v>
      </c>
      <c r="B112" s="168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168" t="s">
        <v>337</v>
      </c>
      <c r="C113" s="79">
        <v>0</v>
      </c>
      <c r="D113" s="79">
        <f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168" t="s">
        <v>338</v>
      </c>
      <c r="C114" s="79">
        <v>0</v>
      </c>
      <c r="D114" s="79">
        <f>C114</f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170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171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168" t="s">
        <v>339</v>
      </c>
      <c r="C118" s="79">
        <f>SUM(C119:C124)</f>
        <v>0</v>
      </c>
    </row>
    <row r="119" spans="1:8" x14ac:dyDescent="0.2">
      <c r="A119" s="77">
        <v>2161</v>
      </c>
      <c r="B119" s="168" t="s">
        <v>340</v>
      </c>
      <c r="C119" s="79">
        <v>0</v>
      </c>
    </row>
    <row r="120" spans="1:8" x14ac:dyDescent="0.2">
      <c r="A120" s="77">
        <v>2162</v>
      </c>
      <c r="B120" s="168" t="s">
        <v>341</v>
      </c>
      <c r="C120" s="79">
        <v>0</v>
      </c>
    </row>
    <row r="121" spans="1:8" x14ac:dyDescent="0.2">
      <c r="A121" s="77">
        <v>2163</v>
      </c>
      <c r="B121" s="168" t="s">
        <v>342</v>
      </c>
      <c r="C121" s="79">
        <v>0</v>
      </c>
    </row>
    <row r="122" spans="1:8" x14ac:dyDescent="0.2">
      <c r="A122" s="77">
        <v>2164</v>
      </c>
      <c r="B122" s="168" t="s">
        <v>343</v>
      </c>
      <c r="C122" s="79">
        <v>0</v>
      </c>
    </row>
    <row r="123" spans="1:8" x14ac:dyDescent="0.2">
      <c r="A123" s="77">
        <v>2165</v>
      </c>
      <c r="B123" s="168" t="s">
        <v>344</v>
      </c>
      <c r="C123" s="79">
        <v>0</v>
      </c>
    </row>
    <row r="124" spans="1:8" x14ac:dyDescent="0.2">
      <c r="A124" s="77">
        <v>2166</v>
      </c>
      <c r="B124" s="168" t="s">
        <v>345</v>
      </c>
      <c r="C124" s="79">
        <v>0</v>
      </c>
    </row>
    <row r="125" spans="1:8" x14ac:dyDescent="0.2">
      <c r="A125" s="77">
        <v>2250</v>
      </c>
      <c r="B125" s="168" t="s">
        <v>346</v>
      </c>
      <c r="C125" s="79">
        <f>SUM(C126:C131)</f>
        <v>0</v>
      </c>
    </row>
    <row r="126" spans="1:8" x14ac:dyDescent="0.2">
      <c r="A126" s="77">
        <v>2251</v>
      </c>
      <c r="B126" s="168" t="s">
        <v>347</v>
      </c>
      <c r="C126" s="79">
        <v>0</v>
      </c>
    </row>
    <row r="127" spans="1:8" x14ac:dyDescent="0.2">
      <c r="A127" s="77">
        <v>2252</v>
      </c>
      <c r="B127" s="168" t="s">
        <v>348</v>
      </c>
      <c r="C127" s="79">
        <v>0</v>
      </c>
    </row>
    <row r="128" spans="1:8" x14ac:dyDescent="0.2">
      <c r="A128" s="77">
        <v>2253</v>
      </c>
      <c r="B128" s="168" t="s">
        <v>349</v>
      </c>
      <c r="C128" s="79">
        <v>0</v>
      </c>
    </row>
    <row r="129" spans="1:8" x14ac:dyDescent="0.2">
      <c r="A129" s="77">
        <v>2254</v>
      </c>
      <c r="B129" s="168" t="s">
        <v>350</v>
      </c>
      <c r="C129" s="79">
        <v>0</v>
      </c>
    </row>
    <row r="130" spans="1:8" x14ac:dyDescent="0.2">
      <c r="A130" s="77">
        <v>2255</v>
      </c>
      <c r="B130" s="168" t="s">
        <v>351</v>
      </c>
      <c r="C130" s="79">
        <v>0</v>
      </c>
    </row>
    <row r="131" spans="1:8" x14ac:dyDescent="0.2">
      <c r="A131" s="77">
        <v>2256</v>
      </c>
      <c r="B131" s="168" t="s">
        <v>352</v>
      </c>
      <c r="C131" s="79">
        <v>0</v>
      </c>
    </row>
    <row r="133" spans="1:8" x14ac:dyDescent="0.2">
      <c r="A133" s="74" t="s">
        <v>219</v>
      </c>
      <c r="B133" s="170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172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168" t="s">
        <v>353</v>
      </c>
      <c r="C135" s="79">
        <v>0</v>
      </c>
    </row>
    <row r="136" spans="1:8" x14ac:dyDescent="0.2">
      <c r="A136" s="77">
        <v>2199</v>
      </c>
      <c r="B136" s="168" t="s">
        <v>354</v>
      </c>
      <c r="C136" s="79">
        <v>0</v>
      </c>
    </row>
    <row r="137" spans="1:8" x14ac:dyDescent="0.2">
      <c r="A137" s="77">
        <v>2240</v>
      </c>
      <c r="B137" s="168" t="s">
        <v>355</v>
      </c>
      <c r="C137" s="79">
        <f>SUM(C138:C140)</f>
        <v>0</v>
      </c>
    </row>
    <row r="138" spans="1:8" x14ac:dyDescent="0.2">
      <c r="A138" s="77">
        <v>2241</v>
      </c>
      <c r="B138" s="168" t="s">
        <v>356</v>
      </c>
      <c r="C138" s="79">
        <v>0</v>
      </c>
    </row>
    <row r="139" spans="1:8" x14ac:dyDescent="0.2">
      <c r="A139" s="77">
        <v>2242</v>
      </c>
      <c r="B139" s="168" t="s">
        <v>357</v>
      </c>
      <c r="C139" s="79">
        <v>0</v>
      </c>
    </row>
    <row r="140" spans="1:8" x14ac:dyDescent="0.2">
      <c r="A140" s="77">
        <v>2249</v>
      </c>
      <c r="B140" s="168" t="s">
        <v>358</v>
      </c>
      <c r="C140" s="79">
        <v>0</v>
      </c>
    </row>
    <row r="143" spans="1:8" s="167" customFormat="1" x14ac:dyDescent="0.25">
      <c r="A143" s="164" t="s">
        <v>654</v>
      </c>
      <c r="B143" s="165"/>
      <c r="C143" s="166"/>
      <c r="D143" s="166"/>
      <c r="E143" s="166"/>
      <c r="F143" s="166"/>
      <c r="G143" s="166"/>
    </row>
    <row r="144" spans="1:8" s="167" customFormat="1" x14ac:dyDescent="0.25">
      <c r="A144" s="165"/>
      <c r="B144" s="165"/>
      <c r="C144" s="166"/>
      <c r="D144" s="166"/>
      <c r="E144" s="166"/>
      <c r="F144" s="166"/>
      <c r="G144" s="166"/>
    </row>
    <row r="145" spans="1:7" s="167" customFormat="1" x14ac:dyDescent="0.25">
      <c r="A145" s="165"/>
      <c r="B145" s="165"/>
      <c r="C145" s="166"/>
      <c r="D145" s="166"/>
      <c r="E145" s="166"/>
      <c r="F145" s="166"/>
      <c r="G145" s="166"/>
    </row>
    <row r="146" spans="1:7" s="167" customFormat="1" x14ac:dyDescent="0.25">
      <c r="A146" s="165"/>
      <c r="B146" s="165"/>
      <c r="C146" s="166"/>
      <c r="D146" s="166"/>
      <c r="E146" s="166"/>
      <c r="F146" s="166"/>
      <c r="G146" s="166"/>
    </row>
    <row r="147" spans="1:7" s="167" customFormat="1" x14ac:dyDescent="0.25">
      <c r="A147" s="165"/>
      <c r="B147" s="165"/>
      <c r="C147" s="166"/>
      <c r="D147" s="166"/>
      <c r="E147" s="166"/>
      <c r="F147" s="166"/>
      <c r="G147" s="166"/>
    </row>
    <row r="148" spans="1:7" s="167" customFormat="1" ht="15" x14ac:dyDescent="0.25">
      <c r="A148"/>
      <c r="B148" s="173"/>
      <c r="C148"/>
      <c r="D148"/>
      <c r="E148"/>
      <c r="F148"/>
      <c r="G148"/>
    </row>
    <row r="149" spans="1:7" s="167" customFormat="1" ht="15" x14ac:dyDescent="0.25">
      <c r="A149"/>
      <c r="B149" s="173"/>
      <c r="C149"/>
      <c r="D149"/>
      <c r="E149"/>
      <c r="F149"/>
      <c r="G149"/>
    </row>
    <row r="150" spans="1:7" s="167" customFormat="1" ht="15" x14ac:dyDescent="0.25">
      <c r="A150"/>
      <c r="B150" s="173"/>
      <c r="C150"/>
      <c r="D150"/>
      <c r="E150"/>
      <c r="F150"/>
      <c r="G150"/>
    </row>
    <row r="151" spans="1:7" s="167" customFormat="1" ht="15" x14ac:dyDescent="0.25">
      <c r="A151"/>
      <c r="B151" s="173"/>
      <c r="C151"/>
      <c r="D151"/>
      <c r="E151"/>
      <c r="F151"/>
      <c r="G151"/>
    </row>
    <row r="152" spans="1:7" s="167" customFormat="1" ht="15" x14ac:dyDescent="0.25">
      <c r="A152"/>
      <c r="B152" s="173"/>
      <c r="C152"/>
      <c r="D152"/>
      <c r="E152"/>
      <c r="F152"/>
      <c r="G152"/>
    </row>
    <row r="153" spans="1:7" s="167" customFormat="1" ht="15" x14ac:dyDescent="0.25">
      <c r="A153"/>
      <c r="B153" s="173"/>
      <c r="C153"/>
      <c r="D153"/>
      <c r="E153"/>
      <c r="F153"/>
      <c r="G153"/>
    </row>
    <row r="154" spans="1:7" s="167" customFormat="1" ht="15" x14ac:dyDescent="0.25">
      <c r="A154"/>
      <c r="B154" s="173"/>
      <c r="C154"/>
      <c r="D154"/>
      <c r="E154"/>
      <c r="F154"/>
      <c r="G154"/>
    </row>
    <row r="155" spans="1:7" s="167" customFormat="1" ht="15" x14ac:dyDescent="0.25">
      <c r="A155"/>
      <c r="B155" s="173"/>
      <c r="C155"/>
      <c r="D155"/>
      <c r="E155"/>
      <c r="F155"/>
      <c r="G155"/>
    </row>
    <row r="156" spans="1:7" s="167" customFormat="1" ht="15" x14ac:dyDescent="0.25">
      <c r="A156"/>
      <c r="B156" s="173"/>
      <c r="C156"/>
      <c r="D156"/>
      <c r="E156"/>
      <c r="F156"/>
      <c r="G156"/>
    </row>
    <row r="157" spans="1:7" s="167" customFormat="1" ht="15" x14ac:dyDescent="0.25">
      <c r="A157"/>
      <c r="B157" s="173"/>
      <c r="C157"/>
      <c r="D157"/>
      <c r="E157"/>
      <c r="F157"/>
      <c r="G157"/>
    </row>
    <row r="158" spans="1:7" s="167" customFormat="1" ht="15" x14ac:dyDescent="0.25">
      <c r="A158"/>
      <c r="B158" s="173"/>
      <c r="C158"/>
      <c r="D158"/>
      <c r="E158"/>
      <c r="F158"/>
      <c r="G158"/>
    </row>
    <row r="159" spans="1:7" s="167" customFormat="1" x14ac:dyDescent="0.25">
      <c r="A159" s="165"/>
      <c r="B159" s="165"/>
      <c r="C159" s="166"/>
      <c r="D159" s="166"/>
      <c r="E159" s="166"/>
      <c r="F159" s="166"/>
      <c r="G159" s="166"/>
    </row>
    <row r="160" spans="1:7" s="167" customFormat="1" x14ac:dyDescent="0.25">
      <c r="A160" s="165"/>
      <c r="B160" s="165"/>
      <c r="C160" s="166"/>
      <c r="D160" s="166"/>
      <c r="E160" s="166"/>
      <c r="F160" s="166"/>
      <c r="G160" s="166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1181102362204722" right="0.11811023622047245" top="0.15748031496062992" bottom="0.15748031496062992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topLeftCell="A208" zoomScaleNormal="100" workbookViewId="0">
      <selection activeCell="A231" sqref="A231:E239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81" t="s">
        <v>652</v>
      </c>
      <c r="B1" s="181"/>
      <c r="C1" s="181"/>
      <c r="D1" s="69" t="s">
        <v>244</v>
      </c>
      <c r="E1" s="80">
        <v>2019</v>
      </c>
    </row>
    <row r="2" spans="1:5" s="71" customFormat="1" ht="18.95" customHeight="1" x14ac:dyDescent="0.25">
      <c r="A2" s="181" t="s">
        <v>359</v>
      </c>
      <c r="B2" s="181"/>
      <c r="C2" s="181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81" t="s">
        <v>653</v>
      </c>
      <c r="B3" s="181"/>
      <c r="C3" s="181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3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49919907.75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0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0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49874396.560000002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49874396.560000002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0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45511.19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45511.19</v>
      </c>
      <c r="D35" s="160"/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0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0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0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0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3.75" x14ac:dyDescent="0.2">
      <c r="A58" s="105">
        <v>4200</v>
      </c>
      <c r="B58" s="107" t="s">
        <v>575</v>
      </c>
      <c r="C58" s="110">
        <f>+C59+C65</f>
        <v>0</v>
      </c>
      <c r="D58" s="160"/>
      <c r="E58" s="104"/>
    </row>
    <row r="59" spans="1:5" ht="22.5" x14ac:dyDescent="0.2">
      <c r="A59" s="105">
        <v>4210</v>
      </c>
      <c r="B59" s="107" t="s">
        <v>576</v>
      </c>
      <c r="C59" s="110">
        <f>SUM(C60:C64)</f>
        <v>0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v>0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0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0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f>SUM(C66:C69)</f>
        <v>0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0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3" t="s">
        <v>651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3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C100+C128+C161+C171+C186+C219+C209</f>
        <v>39586528.060000002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38569738.340000004</v>
      </c>
      <c r="D100" s="112">
        <f>C100/$C$99</f>
        <v>0.9743147537854574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19117725.91</v>
      </c>
      <c r="D101" s="112">
        <f t="shared" ref="D101:D164" si="0">C101/$C$99</f>
        <v>0.48293515109544061</v>
      </c>
      <c r="E101" s="111"/>
    </row>
    <row r="102" spans="1:5" ht="112.5" x14ac:dyDescent="0.2">
      <c r="A102" s="109">
        <v>5111</v>
      </c>
      <c r="B102" s="106" t="s">
        <v>418</v>
      </c>
      <c r="C102" s="110">
        <v>10570824.439999999</v>
      </c>
      <c r="D102" s="112">
        <f t="shared" si="0"/>
        <v>0.26703085514289476</v>
      </c>
      <c r="E102" s="168" t="s">
        <v>665</v>
      </c>
    </row>
    <row r="103" spans="1:5" x14ac:dyDescent="0.2">
      <c r="A103" s="109">
        <v>5112</v>
      </c>
      <c r="B103" s="106" t="s">
        <v>419</v>
      </c>
      <c r="C103" s="110">
        <v>1328572.54</v>
      </c>
      <c r="D103" s="112">
        <f t="shared" si="0"/>
        <v>3.3561229163273074E-2</v>
      </c>
      <c r="E103" s="111"/>
    </row>
    <row r="104" spans="1:5" x14ac:dyDescent="0.2">
      <c r="A104" s="109">
        <v>5113</v>
      </c>
      <c r="B104" s="106" t="s">
        <v>420</v>
      </c>
      <c r="C104" s="110">
        <v>2116308.4</v>
      </c>
      <c r="D104" s="112">
        <f t="shared" si="0"/>
        <v>5.3460318540498944E-2</v>
      </c>
      <c r="E104" s="111"/>
    </row>
    <row r="105" spans="1:5" x14ac:dyDescent="0.2">
      <c r="A105" s="109">
        <v>5114</v>
      </c>
      <c r="B105" s="106" t="s">
        <v>421</v>
      </c>
      <c r="C105" s="110">
        <v>2654138.69</v>
      </c>
      <c r="D105" s="112">
        <f t="shared" si="0"/>
        <v>6.7046513550701112E-2</v>
      </c>
      <c r="E105" s="111"/>
    </row>
    <row r="106" spans="1:5" x14ac:dyDescent="0.2">
      <c r="A106" s="109">
        <v>5115</v>
      </c>
      <c r="B106" s="106" t="s">
        <v>422</v>
      </c>
      <c r="C106" s="110">
        <v>2292082.9</v>
      </c>
      <c r="D106" s="112">
        <f t="shared" si="0"/>
        <v>5.7900579119390443E-2</v>
      </c>
      <c r="E106" s="111"/>
    </row>
    <row r="107" spans="1:5" x14ac:dyDescent="0.2">
      <c r="A107" s="109">
        <v>5116</v>
      </c>
      <c r="B107" s="106" t="s">
        <v>423</v>
      </c>
      <c r="C107" s="110">
        <v>155798.94</v>
      </c>
      <c r="D107" s="112">
        <f t="shared" si="0"/>
        <v>3.935655578682239E-3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4787873.78</v>
      </c>
      <c r="D108" s="112">
        <f t="shared" si="0"/>
        <v>0.120947049782774</v>
      </c>
      <c r="E108" s="111"/>
    </row>
    <row r="109" spans="1:5" x14ac:dyDescent="0.2">
      <c r="A109" s="109">
        <v>5121</v>
      </c>
      <c r="B109" s="106" t="s">
        <v>425</v>
      </c>
      <c r="C109" s="110">
        <v>252567.97</v>
      </c>
      <c r="D109" s="112">
        <f t="shared" si="0"/>
        <v>6.3801495705102258E-3</v>
      </c>
      <c r="E109" s="111"/>
    </row>
    <row r="110" spans="1:5" x14ac:dyDescent="0.2">
      <c r="A110" s="109">
        <v>5122</v>
      </c>
      <c r="B110" s="106" t="s">
        <v>426</v>
      </c>
      <c r="C110" s="110">
        <v>78156.47</v>
      </c>
      <c r="D110" s="112">
        <f t="shared" si="0"/>
        <v>1.9743198969493056E-3</v>
      </c>
      <c r="E110" s="111"/>
    </row>
    <row r="111" spans="1:5" x14ac:dyDescent="0.2">
      <c r="A111" s="109">
        <v>5123</v>
      </c>
      <c r="B111" s="106" t="s">
        <v>427</v>
      </c>
      <c r="C111" s="110">
        <v>0</v>
      </c>
      <c r="D111" s="112">
        <f t="shared" si="0"/>
        <v>0</v>
      </c>
      <c r="E111" s="111"/>
    </row>
    <row r="112" spans="1:5" x14ac:dyDescent="0.2">
      <c r="A112" s="109">
        <v>5124</v>
      </c>
      <c r="B112" s="106" t="s">
        <v>428</v>
      </c>
      <c r="C112" s="110">
        <v>1260730.1000000001</v>
      </c>
      <c r="D112" s="112">
        <f t="shared" si="0"/>
        <v>3.1847453206534121E-2</v>
      </c>
      <c r="E112" s="111"/>
    </row>
    <row r="113" spans="1:5" x14ac:dyDescent="0.2">
      <c r="A113" s="109">
        <v>5125</v>
      </c>
      <c r="B113" s="106" t="s">
        <v>429</v>
      </c>
      <c r="C113" s="110">
        <v>1230952.9099999999</v>
      </c>
      <c r="D113" s="112">
        <f t="shared" si="0"/>
        <v>3.1095248063540328E-2</v>
      </c>
      <c r="E113" s="111"/>
    </row>
    <row r="114" spans="1:5" x14ac:dyDescent="0.2">
      <c r="A114" s="109">
        <v>5126</v>
      </c>
      <c r="B114" s="106" t="s">
        <v>430</v>
      </c>
      <c r="C114" s="110">
        <v>1179776.3700000001</v>
      </c>
      <c r="D114" s="112">
        <f t="shared" si="0"/>
        <v>2.9802471391576744E-2</v>
      </c>
      <c r="E114" s="111"/>
    </row>
    <row r="115" spans="1:5" x14ac:dyDescent="0.2">
      <c r="A115" s="109">
        <v>5127</v>
      </c>
      <c r="B115" s="106" t="s">
        <v>431</v>
      </c>
      <c r="C115" s="110">
        <v>300603.89</v>
      </c>
      <c r="D115" s="112">
        <f t="shared" si="0"/>
        <v>7.5935906666122514E-3</v>
      </c>
      <c r="E115" s="111"/>
    </row>
    <row r="116" spans="1:5" x14ac:dyDescent="0.2">
      <c r="A116" s="109">
        <v>5128</v>
      </c>
      <c r="B116" s="106" t="s">
        <v>432</v>
      </c>
      <c r="C116" s="110">
        <v>0</v>
      </c>
      <c r="D116" s="112">
        <f t="shared" si="0"/>
        <v>0</v>
      </c>
      <c r="E116" s="111"/>
    </row>
    <row r="117" spans="1:5" x14ac:dyDescent="0.2">
      <c r="A117" s="109">
        <v>5129</v>
      </c>
      <c r="B117" s="106" t="s">
        <v>433</v>
      </c>
      <c r="C117" s="110">
        <v>485086.07</v>
      </c>
      <c r="D117" s="112">
        <f t="shared" si="0"/>
        <v>1.2253816987051023E-2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14664138.65</v>
      </c>
      <c r="D118" s="112">
        <f t="shared" si="0"/>
        <v>0.37043255290724275</v>
      </c>
      <c r="E118" s="111"/>
    </row>
    <row r="119" spans="1:5" ht="67.5" x14ac:dyDescent="0.2">
      <c r="A119" s="109">
        <v>5131</v>
      </c>
      <c r="B119" s="106" t="s">
        <v>435</v>
      </c>
      <c r="C119" s="110">
        <v>9433147.2799999993</v>
      </c>
      <c r="D119" s="112">
        <f t="shared" si="0"/>
        <v>0.23829185690905974</v>
      </c>
      <c r="E119" s="168" t="s">
        <v>664</v>
      </c>
    </row>
    <row r="120" spans="1:5" x14ac:dyDescent="0.2">
      <c r="A120" s="109">
        <v>5132</v>
      </c>
      <c r="B120" s="106" t="s">
        <v>436</v>
      </c>
      <c r="C120" s="110">
        <v>208055.83</v>
      </c>
      <c r="D120" s="112">
        <f t="shared" si="0"/>
        <v>5.2557231006633513E-3</v>
      </c>
      <c r="E120" s="111"/>
    </row>
    <row r="121" spans="1:5" x14ac:dyDescent="0.2">
      <c r="A121" s="109">
        <v>5133</v>
      </c>
      <c r="B121" s="106" t="s">
        <v>437</v>
      </c>
      <c r="C121" s="110">
        <v>346847.8</v>
      </c>
      <c r="D121" s="112">
        <f t="shared" si="0"/>
        <v>8.7617635846794686E-3</v>
      </c>
      <c r="E121" s="111"/>
    </row>
    <row r="122" spans="1:5" x14ac:dyDescent="0.2">
      <c r="A122" s="109">
        <v>5134</v>
      </c>
      <c r="B122" s="106" t="s">
        <v>438</v>
      </c>
      <c r="C122" s="110">
        <v>394896</v>
      </c>
      <c r="D122" s="112">
        <f t="shared" si="0"/>
        <v>9.9755148873240176E-3</v>
      </c>
      <c r="E122" s="111"/>
    </row>
    <row r="123" spans="1:5" x14ac:dyDescent="0.2">
      <c r="A123" s="109">
        <v>5135</v>
      </c>
      <c r="B123" s="106" t="s">
        <v>439</v>
      </c>
      <c r="C123" s="110">
        <v>486153.55</v>
      </c>
      <c r="D123" s="112">
        <f t="shared" si="0"/>
        <v>1.2280782726465756E-2</v>
      </c>
      <c r="E123" s="111"/>
    </row>
    <row r="124" spans="1:5" x14ac:dyDescent="0.2">
      <c r="A124" s="109">
        <v>5136</v>
      </c>
      <c r="B124" s="106" t="s">
        <v>440</v>
      </c>
      <c r="C124" s="110">
        <v>27643.01</v>
      </c>
      <c r="D124" s="112">
        <f t="shared" si="0"/>
        <v>6.9829336783721967E-4</v>
      </c>
      <c r="E124" s="111"/>
    </row>
    <row r="125" spans="1:5" x14ac:dyDescent="0.2">
      <c r="A125" s="109">
        <v>5137</v>
      </c>
      <c r="B125" s="106" t="s">
        <v>441</v>
      </c>
      <c r="C125" s="110">
        <v>94795.05</v>
      </c>
      <c r="D125" s="112">
        <f t="shared" si="0"/>
        <v>2.3946290479509155E-3</v>
      </c>
      <c r="E125" s="111"/>
    </row>
    <row r="126" spans="1:5" x14ac:dyDescent="0.2">
      <c r="A126" s="109">
        <v>5138</v>
      </c>
      <c r="B126" s="106" t="s">
        <v>442</v>
      </c>
      <c r="C126" s="110">
        <v>183218.77</v>
      </c>
      <c r="D126" s="112">
        <f t="shared" si="0"/>
        <v>4.6283111699591669E-3</v>
      </c>
      <c r="E126" s="111"/>
    </row>
    <row r="127" spans="1:5" x14ac:dyDescent="0.2">
      <c r="A127" s="109">
        <v>5139</v>
      </c>
      <c r="B127" s="106" t="s">
        <v>443</v>
      </c>
      <c r="C127" s="110">
        <v>3489381.36</v>
      </c>
      <c r="D127" s="112">
        <f t="shared" si="0"/>
        <v>8.8145678113303066E-2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0</v>
      </c>
      <c r="D128" s="112">
        <f t="shared" si="0"/>
        <v>0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0</v>
      </c>
      <c r="D129" s="112">
        <f t="shared" si="0"/>
        <v>0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0</v>
      </c>
      <c r="D131" s="112">
        <f t="shared" si="0"/>
        <v>0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5221</v>
      </c>
      <c r="B133" s="106" t="s">
        <v>449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0</v>
      </c>
      <c r="D135" s="112">
        <f t="shared" si="0"/>
        <v>0</v>
      </c>
      <c r="E135" s="111"/>
    </row>
    <row r="136" spans="1:5" x14ac:dyDescent="0.2">
      <c r="A136" s="109">
        <v>5231</v>
      </c>
      <c r="B136" s="106" t="s">
        <v>451</v>
      </c>
      <c r="C136" s="110">
        <v>0</v>
      </c>
      <c r="D136" s="112">
        <f t="shared" si="0"/>
        <v>0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0</v>
      </c>
      <c r="D138" s="112">
        <f t="shared" si="0"/>
        <v>0</v>
      </c>
      <c r="E138" s="111"/>
    </row>
    <row r="139" spans="1:5" x14ac:dyDescent="0.2">
      <c r="A139" s="109">
        <v>5241</v>
      </c>
      <c r="B139" s="106" t="s">
        <v>453</v>
      </c>
      <c r="C139" s="110">
        <v>0</v>
      </c>
      <c r="D139" s="112">
        <f t="shared" si="0"/>
        <v>0</v>
      </c>
      <c r="E139" s="111"/>
    </row>
    <row r="140" spans="1:5" x14ac:dyDescent="0.2">
      <c r="A140" s="109">
        <v>5242</v>
      </c>
      <c r="B140" s="106" t="s">
        <v>454</v>
      </c>
      <c r="C140" s="110">
        <v>0</v>
      </c>
      <c r="D140" s="112">
        <f t="shared" si="0"/>
        <v>0</v>
      </c>
      <c r="E140" s="111"/>
    </row>
    <row r="141" spans="1:5" x14ac:dyDescent="0.2">
      <c r="A141" s="109">
        <v>5243</v>
      </c>
      <c r="B141" s="106" t="s">
        <v>455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0</v>
      </c>
      <c r="D161" s="112">
        <f t="shared" si="0"/>
        <v>0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0</v>
      </c>
      <c r="D168" s="112">
        <f t="shared" si="1"/>
        <v>0</v>
      </c>
      <c r="E168" s="111"/>
    </row>
    <row r="169" spans="1:5" x14ac:dyDescent="0.2">
      <c r="A169" s="109">
        <v>5331</v>
      </c>
      <c r="B169" s="106" t="s">
        <v>479</v>
      </c>
      <c r="C169" s="110">
        <v>0</v>
      </c>
      <c r="D169" s="112">
        <f t="shared" si="1"/>
        <v>0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0</v>
      </c>
      <c r="D171" s="112">
        <f t="shared" si="1"/>
        <v>0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5411</v>
      </c>
      <c r="B173" s="106" t="s">
        <v>483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1016789.7200000001</v>
      </c>
      <c r="D186" s="112">
        <f t="shared" si="1"/>
        <v>2.5685246214542615E-2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1016789.7200000001</v>
      </c>
      <c r="D187" s="112">
        <f t="shared" si="1"/>
        <v>2.5685246214542615E-2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663.75</v>
      </c>
      <c r="D190" s="112">
        <f t="shared" si="1"/>
        <v>1.6767067801297854E-5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926912.92</v>
      </c>
      <c r="D192" s="112">
        <f t="shared" si="1"/>
        <v>2.3414857665595441E-2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89213.05</v>
      </c>
      <c r="D194" s="112">
        <f t="shared" si="1"/>
        <v>2.2536214811458765E-3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7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7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7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7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7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7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7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7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7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7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7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7" x14ac:dyDescent="0.2">
      <c r="A220" s="109">
        <v>5610</v>
      </c>
      <c r="B220" s="106" t="s">
        <v>522</v>
      </c>
      <c r="C220" s="110">
        <f>C221</f>
        <v>0</v>
      </c>
      <c r="D220" s="112">
        <f t="shared" si="1"/>
        <v>0</v>
      </c>
      <c r="E220" s="111"/>
    </row>
    <row r="221" spans="1:7" x14ac:dyDescent="0.2">
      <c r="A221" s="109">
        <v>5611</v>
      </c>
      <c r="B221" s="106" t="s">
        <v>523</v>
      </c>
      <c r="C221" s="110">
        <v>0</v>
      </c>
      <c r="D221" s="112">
        <f t="shared" si="1"/>
        <v>0</v>
      </c>
      <c r="E221" s="111"/>
    </row>
    <row r="224" spans="1:7" s="167" customFormat="1" x14ac:dyDescent="0.25">
      <c r="A224" s="164" t="s">
        <v>654</v>
      </c>
      <c r="B224" s="165"/>
      <c r="C224" s="166"/>
      <c r="D224" s="166"/>
      <c r="E224" s="166"/>
      <c r="F224" s="166"/>
      <c r="G224" s="166"/>
    </row>
    <row r="225" spans="1:7" s="167" customFormat="1" x14ac:dyDescent="0.25">
      <c r="A225" s="165"/>
      <c r="B225" s="165"/>
      <c r="C225" s="166"/>
      <c r="D225" s="166"/>
      <c r="E225" s="166"/>
      <c r="F225" s="166"/>
      <c r="G225" s="166"/>
    </row>
    <row r="226" spans="1:7" s="167" customFormat="1" x14ac:dyDescent="0.25">
      <c r="A226" s="165"/>
      <c r="B226" s="165"/>
      <c r="C226" s="166"/>
      <c r="D226" s="166"/>
      <c r="E226" s="166"/>
      <c r="F226" s="166"/>
      <c r="G226" s="166"/>
    </row>
    <row r="227" spans="1:7" s="167" customFormat="1" x14ac:dyDescent="0.25">
      <c r="A227" s="165"/>
      <c r="B227" s="165"/>
      <c r="C227" s="166"/>
      <c r="D227" s="166"/>
      <c r="E227" s="166"/>
      <c r="F227" s="166"/>
      <c r="G227" s="166"/>
    </row>
    <row r="228" spans="1:7" s="167" customFormat="1" x14ac:dyDescent="0.25">
      <c r="A228" s="165"/>
      <c r="B228" s="165"/>
      <c r="C228" s="166"/>
      <c r="D228" s="166"/>
      <c r="E228" s="166"/>
      <c r="F228" s="166"/>
      <c r="G228" s="166"/>
    </row>
    <row r="229" spans="1:7" s="167" customFormat="1" ht="15" x14ac:dyDescent="0.25">
      <c r="A229"/>
      <c r="B229" s="173"/>
      <c r="C229"/>
      <c r="D229"/>
      <c r="E229"/>
      <c r="F229"/>
      <c r="G229"/>
    </row>
    <row r="230" spans="1:7" s="167" customFormat="1" ht="15" x14ac:dyDescent="0.25">
      <c r="A230"/>
      <c r="B230" s="173"/>
      <c r="C230"/>
      <c r="D230"/>
      <c r="E230"/>
      <c r="F230"/>
      <c r="G230"/>
    </row>
    <row r="231" spans="1:7" s="167" customFormat="1" ht="15" x14ac:dyDescent="0.25">
      <c r="A231"/>
      <c r="B231" s="173"/>
      <c r="C231"/>
      <c r="D231"/>
      <c r="E231"/>
      <c r="F231"/>
      <c r="G231"/>
    </row>
    <row r="232" spans="1:7" s="167" customFormat="1" ht="15" x14ac:dyDescent="0.25">
      <c r="A232"/>
      <c r="B232" s="173"/>
      <c r="C232"/>
      <c r="D232"/>
      <c r="E232"/>
      <c r="F232"/>
      <c r="G232"/>
    </row>
    <row r="233" spans="1:7" s="167" customFormat="1" ht="15" x14ac:dyDescent="0.25">
      <c r="A233"/>
      <c r="B233" s="173"/>
      <c r="C233"/>
      <c r="D233"/>
      <c r="E233"/>
      <c r="F233"/>
      <c r="G233"/>
    </row>
    <row r="234" spans="1:7" s="167" customFormat="1" ht="15" x14ac:dyDescent="0.25">
      <c r="A234"/>
      <c r="B234" s="173"/>
      <c r="C234"/>
      <c r="D234"/>
      <c r="E234"/>
      <c r="F234"/>
      <c r="G234"/>
    </row>
    <row r="235" spans="1:7" s="167" customFormat="1" ht="15" x14ac:dyDescent="0.25">
      <c r="A235"/>
      <c r="B235" s="173"/>
      <c r="C235"/>
      <c r="D235"/>
      <c r="E235"/>
      <c r="F235"/>
      <c r="G235"/>
    </row>
    <row r="236" spans="1:7" s="167" customFormat="1" ht="15" x14ac:dyDescent="0.25">
      <c r="A236"/>
      <c r="B236" s="173"/>
      <c r="C236"/>
      <c r="D236"/>
      <c r="E236"/>
      <c r="F236"/>
      <c r="G236"/>
    </row>
    <row r="237" spans="1:7" s="167" customFormat="1" ht="15" x14ac:dyDescent="0.25">
      <c r="A237"/>
      <c r="B237" s="173"/>
      <c r="C237"/>
      <c r="D237"/>
      <c r="E237"/>
      <c r="F237"/>
      <c r="G237"/>
    </row>
    <row r="238" spans="1:7" s="167" customFormat="1" ht="15" x14ac:dyDescent="0.25">
      <c r="A238"/>
      <c r="B238" s="173"/>
      <c r="C238"/>
      <c r="D238"/>
      <c r="E238"/>
      <c r="F238"/>
      <c r="G238"/>
    </row>
    <row r="239" spans="1:7" s="167" customFormat="1" ht="15" x14ac:dyDescent="0.25">
      <c r="A239"/>
      <c r="B239" s="173"/>
      <c r="C239"/>
      <c r="D239"/>
      <c r="E239"/>
      <c r="F239"/>
      <c r="G239"/>
    </row>
    <row r="240" spans="1:7" s="167" customFormat="1" x14ac:dyDescent="0.25">
      <c r="A240" s="165"/>
      <c r="B240" s="165"/>
      <c r="C240" s="166"/>
      <c r="D240" s="166"/>
      <c r="E240" s="166"/>
      <c r="F240" s="166"/>
      <c r="G240" s="16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51181102362204722" right="0.11811023622047245" top="0.35433070866141736" bottom="0.35433070866141736" header="0.31496062992125984" footer="0.31496062992125984"/>
  <pageSetup scale="65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29" sqref="A29:IV43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85" t="s">
        <v>652</v>
      </c>
      <c r="B1" s="185"/>
      <c r="C1" s="185"/>
      <c r="D1" s="82" t="s">
        <v>244</v>
      </c>
      <c r="E1" s="83">
        <v>2019</v>
      </c>
    </row>
    <row r="2" spans="1:5" ht="18.95" customHeight="1" x14ac:dyDescent="0.2">
      <c r="A2" s="185" t="s">
        <v>524</v>
      </c>
      <c r="B2" s="185"/>
      <c r="C2" s="185"/>
      <c r="D2" s="82" t="s">
        <v>246</v>
      </c>
      <c r="E2" s="83" t="str">
        <f>ESF!H2</f>
        <v>Trimestral</v>
      </c>
    </row>
    <row r="3" spans="1:5" ht="18.95" customHeight="1" x14ac:dyDescent="0.2">
      <c r="A3" s="185" t="s">
        <v>653</v>
      </c>
      <c r="B3" s="185"/>
      <c r="C3" s="185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ht="33.75" x14ac:dyDescent="0.2">
      <c r="A8" s="88">
        <v>3110</v>
      </c>
      <c r="B8" s="84" t="s">
        <v>391</v>
      </c>
      <c r="C8" s="89">
        <v>139098132.74000001</v>
      </c>
      <c r="E8" s="174" t="s">
        <v>666</v>
      </c>
    </row>
    <row r="9" spans="1:5" x14ac:dyDescent="0.2">
      <c r="A9" s="88">
        <v>3120</v>
      </c>
      <c r="B9" s="84" t="s">
        <v>525</v>
      </c>
      <c r="C9" s="89">
        <v>0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10333379.689999999</v>
      </c>
    </row>
    <row r="15" spans="1:5" x14ac:dyDescent="0.2">
      <c r="A15" s="88">
        <v>3220</v>
      </c>
      <c r="B15" s="84" t="s">
        <v>529</v>
      </c>
      <c r="C15" s="89">
        <v>-60744415.509999998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7" x14ac:dyDescent="0.2">
      <c r="A17" s="88">
        <v>3231</v>
      </c>
      <c r="B17" s="84" t="s">
        <v>531</v>
      </c>
      <c r="C17" s="89">
        <v>0</v>
      </c>
    </row>
    <row r="18" spans="1:7" x14ac:dyDescent="0.2">
      <c r="A18" s="88">
        <v>3232</v>
      </c>
      <c r="B18" s="84" t="s">
        <v>532</v>
      </c>
      <c r="C18" s="89">
        <v>0</v>
      </c>
    </row>
    <row r="19" spans="1:7" x14ac:dyDescent="0.2">
      <c r="A19" s="88">
        <v>3233</v>
      </c>
      <c r="B19" s="84" t="s">
        <v>533</v>
      </c>
      <c r="C19" s="89">
        <v>0</v>
      </c>
    </row>
    <row r="20" spans="1:7" x14ac:dyDescent="0.2">
      <c r="A20" s="88">
        <v>3239</v>
      </c>
      <c r="B20" s="84" t="s">
        <v>534</v>
      </c>
      <c r="C20" s="89">
        <v>0</v>
      </c>
    </row>
    <row r="21" spans="1:7" x14ac:dyDescent="0.2">
      <c r="A21" s="88">
        <v>3240</v>
      </c>
      <c r="B21" s="84" t="s">
        <v>535</v>
      </c>
      <c r="C21" s="89">
        <f>SUM(C22:C24)</f>
        <v>0</v>
      </c>
    </row>
    <row r="22" spans="1:7" x14ac:dyDescent="0.2">
      <c r="A22" s="88">
        <v>3241</v>
      </c>
      <c r="B22" s="84" t="s">
        <v>536</v>
      </c>
      <c r="C22" s="89">
        <v>0</v>
      </c>
    </row>
    <row r="23" spans="1:7" x14ac:dyDescent="0.2">
      <c r="A23" s="88">
        <v>3242</v>
      </c>
      <c r="B23" s="84" t="s">
        <v>537</v>
      </c>
      <c r="C23" s="89">
        <v>0</v>
      </c>
    </row>
    <row r="24" spans="1:7" x14ac:dyDescent="0.2">
      <c r="A24" s="88">
        <v>3243</v>
      </c>
      <c r="B24" s="84" t="s">
        <v>538</v>
      </c>
      <c r="C24" s="89">
        <v>0</v>
      </c>
    </row>
    <row r="25" spans="1:7" x14ac:dyDescent="0.2">
      <c r="A25" s="88">
        <v>3250</v>
      </c>
      <c r="B25" s="84" t="s">
        <v>539</v>
      </c>
      <c r="C25" s="89">
        <f>SUM(C26:C27)</f>
        <v>0</v>
      </c>
    </row>
    <row r="26" spans="1:7" x14ac:dyDescent="0.2">
      <c r="A26" s="88">
        <v>3251</v>
      </c>
      <c r="B26" s="84" t="s">
        <v>540</v>
      </c>
      <c r="C26" s="89">
        <v>0</v>
      </c>
    </row>
    <row r="27" spans="1:7" x14ac:dyDescent="0.2">
      <c r="A27" s="88">
        <v>3252</v>
      </c>
      <c r="B27" s="84" t="s">
        <v>541</v>
      </c>
      <c r="C27" s="89">
        <v>0</v>
      </c>
    </row>
    <row r="29" spans="1:7" s="167" customFormat="1" x14ac:dyDescent="0.25">
      <c r="A29" s="164" t="s">
        <v>654</v>
      </c>
      <c r="B29" s="165"/>
      <c r="C29" s="166"/>
      <c r="D29" s="166"/>
      <c r="E29" s="166"/>
      <c r="F29" s="166"/>
      <c r="G29" s="166"/>
    </row>
    <row r="33" spans="1:5" ht="15" x14ac:dyDescent="0.25">
      <c r="A33"/>
      <c r="B33" s="173"/>
      <c r="C33"/>
      <c r="D33"/>
      <c r="E33"/>
    </row>
    <row r="34" spans="1:5" ht="15" x14ac:dyDescent="0.25">
      <c r="A34"/>
      <c r="B34" s="173"/>
      <c r="C34"/>
      <c r="D34"/>
      <c r="E34"/>
    </row>
    <row r="35" spans="1:5" ht="15" x14ac:dyDescent="0.25">
      <c r="A35"/>
      <c r="B35" s="173"/>
      <c r="C35"/>
      <c r="D35"/>
      <c r="E35"/>
    </row>
    <row r="36" spans="1:5" ht="15" x14ac:dyDescent="0.25">
      <c r="A36"/>
      <c r="B36" s="173"/>
      <c r="C36"/>
      <c r="D36"/>
      <c r="E36"/>
    </row>
    <row r="37" spans="1:5" ht="15" x14ac:dyDescent="0.25">
      <c r="A37"/>
      <c r="B37" s="173"/>
      <c r="C37"/>
      <c r="D37"/>
      <c r="E37"/>
    </row>
    <row r="38" spans="1:5" ht="15" x14ac:dyDescent="0.25">
      <c r="A38"/>
      <c r="B38" s="173"/>
      <c r="C38"/>
      <c r="D38"/>
      <c r="E38"/>
    </row>
    <row r="39" spans="1:5" ht="15" x14ac:dyDescent="0.25">
      <c r="A39"/>
      <c r="B39" s="173"/>
      <c r="C39"/>
      <c r="D39"/>
      <c r="E39"/>
    </row>
    <row r="40" spans="1:5" ht="15" x14ac:dyDescent="0.25">
      <c r="A40"/>
      <c r="B40" s="173"/>
      <c r="C40"/>
      <c r="D40"/>
      <c r="E40"/>
    </row>
    <row r="41" spans="1:5" ht="15" x14ac:dyDescent="0.25">
      <c r="A41"/>
      <c r="B41" s="173"/>
      <c r="C41"/>
      <c r="D41"/>
      <c r="E4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51181102362204722" right="0.11811023622047245" top="0.55118110236220474" bottom="0.74803149606299213" header="0.31496062992125984" footer="0.31496062992125984"/>
  <pageSetup scale="80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opLeftCell="A58" workbookViewId="0">
      <selection activeCell="A82" sqref="A82:IV95"/>
    </sheetView>
  </sheetViews>
  <sheetFormatPr baseColWidth="10" defaultColWidth="9.140625" defaultRowHeight="11.25" x14ac:dyDescent="0.2"/>
  <cols>
    <col min="1" max="1" width="10" style="84" customWidth="1"/>
    <col min="2" max="2" width="53.28515625" style="177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85" t="s">
        <v>652</v>
      </c>
      <c r="B1" s="185"/>
      <c r="C1" s="185"/>
      <c r="D1" s="82" t="s">
        <v>244</v>
      </c>
      <c r="E1" s="83">
        <v>2019</v>
      </c>
    </row>
    <row r="2" spans="1:5" s="90" customFormat="1" ht="18.95" customHeight="1" x14ac:dyDescent="0.25">
      <c r="A2" s="185" t="s">
        <v>542</v>
      </c>
      <c r="B2" s="185"/>
      <c r="C2" s="185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85" t="s">
        <v>653</v>
      </c>
      <c r="B3" s="185"/>
      <c r="C3" s="185"/>
      <c r="D3" s="82" t="s">
        <v>248</v>
      </c>
      <c r="E3" s="83">
        <f>ESF!H3</f>
        <v>1</v>
      </c>
    </row>
    <row r="4" spans="1:5" x14ac:dyDescent="0.2">
      <c r="A4" s="85" t="s">
        <v>249</v>
      </c>
      <c r="B4" s="175"/>
      <c r="C4" s="86"/>
      <c r="D4" s="86"/>
      <c r="E4" s="86"/>
    </row>
    <row r="6" spans="1:5" x14ac:dyDescent="0.2">
      <c r="A6" s="86" t="s">
        <v>223</v>
      </c>
      <c r="B6" s="175"/>
      <c r="C6" s="86"/>
      <c r="D6" s="86"/>
      <c r="E6" s="86"/>
    </row>
    <row r="7" spans="1:5" x14ac:dyDescent="0.2">
      <c r="A7" s="87" t="s">
        <v>190</v>
      </c>
      <c r="B7" s="176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177" t="s">
        <v>543</v>
      </c>
      <c r="C8" s="89">
        <v>0</v>
      </c>
      <c r="D8" s="89">
        <v>0</v>
      </c>
    </row>
    <row r="9" spans="1:5" x14ac:dyDescent="0.2">
      <c r="A9" s="88">
        <v>1112</v>
      </c>
      <c r="B9" s="177" t="s">
        <v>544</v>
      </c>
      <c r="C9" s="89">
        <v>6562946.7400000002</v>
      </c>
      <c r="D9" s="89">
        <v>3348642.65</v>
      </c>
    </row>
    <row r="10" spans="1:5" x14ac:dyDescent="0.2">
      <c r="A10" s="88">
        <v>1113</v>
      </c>
      <c r="B10" s="177" t="s">
        <v>545</v>
      </c>
      <c r="C10" s="89">
        <v>0</v>
      </c>
      <c r="D10" s="89">
        <v>0</v>
      </c>
    </row>
    <row r="11" spans="1:5" x14ac:dyDescent="0.2">
      <c r="A11" s="88">
        <v>1114</v>
      </c>
      <c r="B11" s="177" t="s">
        <v>250</v>
      </c>
      <c r="C11" s="89">
        <v>6887107.8099999996</v>
      </c>
      <c r="D11" s="89">
        <v>1173609.31</v>
      </c>
    </row>
    <row r="12" spans="1:5" x14ac:dyDescent="0.2">
      <c r="A12" s="88">
        <v>1115</v>
      </c>
      <c r="B12" s="177" t="s">
        <v>251</v>
      </c>
      <c r="C12" s="89">
        <v>2117854.7200000002</v>
      </c>
      <c r="D12" s="89">
        <v>2112093.06</v>
      </c>
    </row>
    <row r="13" spans="1:5" x14ac:dyDescent="0.2">
      <c r="A13" s="88">
        <v>1116</v>
      </c>
      <c r="B13" s="177" t="s">
        <v>546</v>
      </c>
      <c r="C13" s="89">
        <v>0</v>
      </c>
      <c r="D13" s="89">
        <v>0</v>
      </c>
    </row>
    <row r="14" spans="1:5" x14ac:dyDescent="0.2">
      <c r="A14" s="88">
        <v>1119</v>
      </c>
      <c r="B14" s="177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177" t="s">
        <v>548</v>
      </c>
      <c r="C15" s="89">
        <f>SUM(C8:C14)</f>
        <v>15567909.270000001</v>
      </c>
      <c r="D15" s="89">
        <f>SUM(D8:D14)</f>
        <v>6634345.0199999996</v>
      </c>
    </row>
    <row r="18" spans="1:5" x14ac:dyDescent="0.2">
      <c r="A18" s="86" t="s">
        <v>224</v>
      </c>
      <c r="B18" s="175"/>
      <c r="C18" s="86"/>
      <c r="D18" s="86"/>
      <c r="E18" s="86"/>
    </row>
    <row r="19" spans="1:5" x14ac:dyDescent="0.2">
      <c r="A19" s="87" t="s">
        <v>190</v>
      </c>
      <c r="B19" s="176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177" t="s">
        <v>284</v>
      </c>
      <c r="C20" s="89">
        <f>SUM(C21:C27)</f>
        <v>37777543.379999995</v>
      </c>
    </row>
    <row r="21" spans="1:5" x14ac:dyDescent="0.2">
      <c r="A21" s="88">
        <v>1231</v>
      </c>
      <c r="B21" s="177" t="s">
        <v>285</v>
      </c>
      <c r="C21" s="89">
        <v>0</v>
      </c>
    </row>
    <row r="22" spans="1:5" x14ac:dyDescent="0.2">
      <c r="A22" s="88">
        <v>1232</v>
      </c>
      <c r="B22" s="177" t="s">
        <v>286</v>
      </c>
      <c r="C22" s="89">
        <v>0</v>
      </c>
    </row>
    <row r="23" spans="1:5" x14ac:dyDescent="0.2">
      <c r="A23" s="88">
        <v>1233</v>
      </c>
      <c r="B23" s="177" t="s">
        <v>287</v>
      </c>
      <c r="C23" s="89">
        <v>13274.91</v>
      </c>
    </row>
    <row r="24" spans="1:5" x14ac:dyDescent="0.2">
      <c r="A24" s="88">
        <v>1234</v>
      </c>
      <c r="B24" s="177" t="s">
        <v>288</v>
      </c>
      <c r="C24" s="89">
        <v>0</v>
      </c>
    </row>
    <row r="25" spans="1:5" x14ac:dyDescent="0.2">
      <c r="A25" s="88">
        <v>1235</v>
      </c>
      <c r="B25" s="177" t="s">
        <v>289</v>
      </c>
      <c r="C25" s="89">
        <v>32730173.739999998</v>
      </c>
    </row>
    <row r="26" spans="1:5" x14ac:dyDescent="0.2">
      <c r="A26" s="88">
        <v>1236</v>
      </c>
      <c r="B26" s="177" t="s">
        <v>290</v>
      </c>
      <c r="C26" s="89">
        <v>5034094.7300000004</v>
      </c>
    </row>
    <row r="27" spans="1:5" x14ac:dyDescent="0.2">
      <c r="A27" s="88">
        <v>1239</v>
      </c>
      <c r="B27" s="177" t="s">
        <v>291</v>
      </c>
      <c r="C27" s="89">
        <v>0</v>
      </c>
    </row>
    <row r="28" spans="1:5" x14ac:dyDescent="0.2">
      <c r="A28" s="88">
        <v>1240</v>
      </c>
      <c r="B28" s="177" t="s">
        <v>292</v>
      </c>
      <c r="C28" s="89">
        <f>SUM(C29:C36)</f>
        <v>22970278.75</v>
      </c>
    </row>
    <row r="29" spans="1:5" x14ac:dyDescent="0.2">
      <c r="A29" s="88">
        <v>1241</v>
      </c>
      <c r="B29" s="177" t="s">
        <v>293</v>
      </c>
      <c r="C29" s="89">
        <v>2995871.94</v>
      </c>
    </row>
    <row r="30" spans="1:5" x14ac:dyDescent="0.2">
      <c r="A30" s="88">
        <v>1242</v>
      </c>
      <c r="B30" s="177" t="s">
        <v>294</v>
      </c>
      <c r="C30" s="89">
        <v>153953.89000000001</v>
      </c>
    </row>
    <row r="31" spans="1:5" x14ac:dyDescent="0.2">
      <c r="A31" s="88">
        <v>1243</v>
      </c>
      <c r="B31" s="177" t="s">
        <v>295</v>
      </c>
      <c r="C31" s="89">
        <v>44214.73</v>
      </c>
    </row>
    <row r="32" spans="1:5" x14ac:dyDescent="0.2">
      <c r="A32" s="88">
        <v>1244</v>
      </c>
      <c r="B32" s="177" t="s">
        <v>296</v>
      </c>
      <c r="C32" s="89">
        <v>9831403.7799999993</v>
      </c>
    </row>
    <row r="33" spans="1:5" x14ac:dyDescent="0.2">
      <c r="A33" s="88">
        <v>1245</v>
      </c>
      <c r="B33" s="177" t="s">
        <v>297</v>
      </c>
      <c r="C33" s="89">
        <v>0</v>
      </c>
    </row>
    <row r="34" spans="1:5" x14ac:dyDescent="0.2">
      <c r="A34" s="88">
        <v>1246</v>
      </c>
      <c r="B34" s="177" t="s">
        <v>298</v>
      </c>
      <c r="C34" s="89">
        <v>9944834.4100000001</v>
      </c>
    </row>
    <row r="35" spans="1:5" x14ac:dyDescent="0.2">
      <c r="A35" s="88">
        <v>1247</v>
      </c>
      <c r="B35" s="177" t="s">
        <v>299</v>
      </c>
      <c r="C35" s="89">
        <v>0</v>
      </c>
    </row>
    <row r="36" spans="1:5" x14ac:dyDescent="0.2">
      <c r="A36" s="88">
        <v>1248</v>
      </c>
      <c r="B36" s="177" t="s">
        <v>300</v>
      </c>
      <c r="C36" s="89">
        <v>0</v>
      </c>
    </row>
    <row r="37" spans="1:5" x14ac:dyDescent="0.2">
      <c r="A37" s="88">
        <v>1250</v>
      </c>
      <c r="B37" s="177" t="s">
        <v>302</v>
      </c>
      <c r="C37" s="89">
        <f>SUM(C38:C42)</f>
        <v>965231.46</v>
      </c>
    </row>
    <row r="38" spans="1:5" x14ac:dyDescent="0.2">
      <c r="A38" s="88">
        <v>1251</v>
      </c>
      <c r="B38" s="177" t="s">
        <v>303</v>
      </c>
      <c r="C38" s="89">
        <v>965231.46</v>
      </c>
    </row>
    <row r="39" spans="1:5" x14ac:dyDescent="0.2">
      <c r="A39" s="88">
        <v>1252</v>
      </c>
      <c r="B39" s="177" t="s">
        <v>304</v>
      </c>
      <c r="C39" s="89">
        <v>0</v>
      </c>
    </row>
    <row r="40" spans="1:5" x14ac:dyDescent="0.2">
      <c r="A40" s="88">
        <v>1253</v>
      </c>
      <c r="B40" s="177" t="s">
        <v>305</v>
      </c>
      <c r="C40" s="89">
        <v>0</v>
      </c>
    </row>
    <row r="41" spans="1:5" x14ac:dyDescent="0.2">
      <c r="A41" s="88">
        <v>1254</v>
      </c>
      <c r="B41" s="177" t="s">
        <v>306</v>
      </c>
      <c r="C41" s="89">
        <v>0</v>
      </c>
    </row>
    <row r="42" spans="1:5" x14ac:dyDescent="0.2">
      <c r="A42" s="88">
        <v>1259</v>
      </c>
      <c r="B42" s="177" t="s">
        <v>307</v>
      </c>
      <c r="C42" s="89">
        <v>0</v>
      </c>
    </row>
    <row r="44" spans="1:5" x14ac:dyDescent="0.2">
      <c r="A44" s="86" t="s">
        <v>232</v>
      </c>
      <c r="B44" s="175"/>
      <c r="C44" s="86"/>
      <c r="D44" s="86"/>
      <c r="E44" s="86"/>
    </row>
    <row r="45" spans="1:5" x14ac:dyDescent="0.2">
      <c r="A45" s="87" t="s">
        <v>190</v>
      </c>
      <c r="B45" s="176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177" t="s">
        <v>495</v>
      </c>
      <c r="C46" s="89">
        <f>C47+C56+C59+C65+C67+C69</f>
        <v>1016789.7200000001</v>
      </c>
      <c r="D46" s="89">
        <f>D47+D56+D59+D65+D67+D69</f>
        <v>0</v>
      </c>
    </row>
    <row r="47" spans="1:5" ht="22.5" x14ac:dyDescent="0.2">
      <c r="A47" s="88">
        <v>5510</v>
      </c>
      <c r="B47" s="177" t="s">
        <v>496</v>
      </c>
      <c r="C47" s="89">
        <f>SUM(C48:C55)</f>
        <v>1016789.7200000001</v>
      </c>
      <c r="D47" s="89">
        <f>SUM(D48:D55)</f>
        <v>0</v>
      </c>
    </row>
    <row r="48" spans="1:5" x14ac:dyDescent="0.2">
      <c r="A48" s="88">
        <v>5511</v>
      </c>
      <c r="B48" s="177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177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177" t="s">
        <v>499</v>
      </c>
      <c r="C50" s="89">
        <v>663.75</v>
      </c>
      <c r="D50" s="89">
        <v>0</v>
      </c>
    </row>
    <row r="51" spans="1:4" x14ac:dyDescent="0.2">
      <c r="A51" s="88">
        <v>5514</v>
      </c>
      <c r="B51" s="177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177" t="s">
        <v>501</v>
      </c>
      <c r="C52" s="89">
        <v>926912.92</v>
      </c>
      <c r="D52" s="89">
        <v>0</v>
      </c>
    </row>
    <row r="53" spans="1:4" x14ac:dyDescent="0.2">
      <c r="A53" s="88">
        <v>5516</v>
      </c>
      <c r="B53" s="177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177" t="s">
        <v>503</v>
      </c>
      <c r="C54" s="89">
        <v>89213.05</v>
      </c>
      <c r="D54" s="89">
        <v>0</v>
      </c>
    </row>
    <row r="55" spans="1:4" x14ac:dyDescent="0.2">
      <c r="A55" s="88">
        <v>5518</v>
      </c>
      <c r="B55" s="177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177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177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177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177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177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177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177" t="s">
        <v>509</v>
      </c>
      <c r="C62" s="89">
        <v>0</v>
      </c>
      <c r="D62" s="89">
        <v>0</v>
      </c>
    </row>
    <row r="63" spans="1:4" ht="22.5" x14ac:dyDescent="0.2">
      <c r="A63" s="88">
        <v>5534</v>
      </c>
      <c r="B63" s="177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177" t="s">
        <v>511</v>
      </c>
      <c r="C64" s="89">
        <v>0</v>
      </c>
      <c r="D64" s="89">
        <v>0</v>
      </c>
    </row>
    <row r="65" spans="1:4" ht="22.5" x14ac:dyDescent="0.2">
      <c r="A65" s="88">
        <v>5540</v>
      </c>
      <c r="B65" s="177" t="s">
        <v>512</v>
      </c>
      <c r="C65" s="89">
        <f>SUM(C66)</f>
        <v>0</v>
      </c>
      <c r="D65" s="89">
        <f>SUM(D66)</f>
        <v>0</v>
      </c>
    </row>
    <row r="66" spans="1:4" ht="22.5" x14ac:dyDescent="0.2">
      <c r="A66" s="88">
        <v>5541</v>
      </c>
      <c r="B66" s="177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177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177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177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177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177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177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177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177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177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177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177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177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177" t="s">
        <v>522</v>
      </c>
      <c r="C79" s="89">
        <f>C80</f>
        <v>0</v>
      </c>
      <c r="D79" s="89">
        <v>0</v>
      </c>
    </row>
    <row r="80" spans="1:4" x14ac:dyDescent="0.2">
      <c r="A80" s="88">
        <v>5611</v>
      </c>
      <c r="B80" s="177" t="s">
        <v>523</v>
      </c>
      <c r="C80" s="89">
        <v>0</v>
      </c>
      <c r="D80" s="89">
        <v>0</v>
      </c>
    </row>
    <row r="82" spans="1:7" s="167" customFormat="1" x14ac:dyDescent="0.25">
      <c r="A82" s="164" t="s">
        <v>654</v>
      </c>
      <c r="B82" s="165"/>
      <c r="C82" s="166"/>
      <c r="D82" s="166"/>
      <c r="E82" s="166"/>
      <c r="F82" s="166"/>
      <c r="G82" s="166"/>
    </row>
    <row r="86" spans="1:7" ht="15" x14ac:dyDescent="0.25">
      <c r="A86"/>
      <c r="B86" s="173"/>
      <c r="C86"/>
      <c r="D86"/>
      <c r="E86"/>
    </row>
    <row r="87" spans="1:7" ht="15" x14ac:dyDescent="0.25">
      <c r="A87"/>
      <c r="B87" s="173"/>
      <c r="C87"/>
      <c r="D87"/>
      <c r="E87"/>
    </row>
    <row r="88" spans="1:7" ht="15" x14ac:dyDescent="0.25">
      <c r="A88"/>
      <c r="B88" s="173"/>
      <c r="C88"/>
      <c r="D88"/>
      <c r="E88"/>
    </row>
    <row r="89" spans="1:7" ht="15" x14ac:dyDescent="0.25">
      <c r="A89"/>
      <c r="B89" s="173"/>
      <c r="C89"/>
      <c r="D89"/>
      <c r="E89"/>
    </row>
    <row r="90" spans="1:7" ht="15" x14ac:dyDescent="0.25">
      <c r="A90"/>
      <c r="B90" s="173"/>
      <c r="C90"/>
      <c r="D90"/>
      <c r="E90"/>
    </row>
    <row r="91" spans="1:7" ht="15" x14ac:dyDescent="0.25">
      <c r="A91"/>
      <c r="B91" s="173"/>
      <c r="C91"/>
      <c r="D91"/>
      <c r="E91"/>
    </row>
    <row r="92" spans="1:7" ht="15" x14ac:dyDescent="0.25">
      <c r="A92"/>
      <c r="B92" s="173"/>
      <c r="C92"/>
      <c r="D92"/>
      <c r="E92"/>
    </row>
    <row r="93" spans="1:7" ht="15" x14ac:dyDescent="0.25">
      <c r="A93"/>
      <c r="B93" s="173"/>
      <c r="C93"/>
      <c r="D93"/>
      <c r="E93"/>
    </row>
    <row r="94" spans="1:7" ht="15" x14ac:dyDescent="0.25">
      <c r="A94"/>
      <c r="B94" s="173"/>
      <c r="C94"/>
      <c r="D94"/>
      <c r="E9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31496062992125984" top="0.35433070866141736" bottom="0.35433070866141736" header="0.31496062992125984" footer="0.31496062992125984"/>
  <pageSetup scale="65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9CDEF-9B68-4628-A6D5-68DD95EBB1C6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2020-02-25T20:40:31Z</cp:lastPrinted>
  <dcterms:created xsi:type="dcterms:W3CDTF">2012-12-11T20:36:24Z</dcterms:created>
  <dcterms:modified xsi:type="dcterms:W3CDTF">2022-11-24T17:16:26Z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